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505adl01\環境政策課\10_自然環境係\保全利用協議会\例月報告\H28\３月分\"/>
    </mc:Choice>
  </mc:AlternateContent>
  <bookViews>
    <workbookView xWindow="0" yWindow="0" windowWidth="15345" windowHeight="43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5" i="1" l="1"/>
  <c r="F21" i="1" l="1"/>
  <c r="E19" i="1"/>
  <c r="E18" i="1"/>
  <c r="E17" i="1"/>
  <c r="E16" i="1"/>
  <c r="D21" i="1"/>
  <c r="C21" i="1"/>
  <c r="F9" i="1"/>
  <c r="D9" i="1"/>
  <c r="C9" i="1"/>
  <c r="E20" i="1"/>
  <c r="D22" i="1" l="1"/>
  <c r="E21" i="1"/>
  <c r="F22" i="1"/>
  <c r="E9" i="1"/>
  <c r="E13" i="1" l="1"/>
  <c r="E11" i="1" l="1"/>
  <c r="E10" i="1"/>
  <c r="E15" i="1" l="1"/>
  <c r="E8" i="1"/>
  <c r="E12" i="1" l="1"/>
  <c r="E14" i="1"/>
  <c r="C22" i="1"/>
  <c r="E5" i="1"/>
  <c r="E6" i="1"/>
  <c r="E7" i="1"/>
  <c r="E4" i="1"/>
  <c r="E22" i="1" l="1"/>
</calcChain>
</file>

<file path=xl/sharedStrings.xml><?xml version="1.0" encoding="utf-8"?>
<sst xmlns="http://schemas.openxmlformats.org/spreadsheetml/2006/main" count="39" uniqueCount="30">
  <si>
    <t>屋久島観光協会宮之浦支所</t>
    <rPh sb="0" eb="3">
      <t>ヤクシマ</t>
    </rPh>
    <rPh sb="3" eb="5">
      <t>カンコウ</t>
    </rPh>
    <rPh sb="5" eb="7">
      <t>キョウカイ</t>
    </rPh>
    <rPh sb="7" eb="10">
      <t>ミヤノウラ</t>
    </rPh>
    <rPh sb="10" eb="12">
      <t>シショ</t>
    </rPh>
    <phoneticPr fontId="2"/>
  </si>
  <si>
    <t>屋久島観光協会（空港前）</t>
    <rPh sb="0" eb="3">
      <t>ヤクシマ</t>
    </rPh>
    <rPh sb="3" eb="5">
      <t>カンコウ</t>
    </rPh>
    <rPh sb="5" eb="7">
      <t>キョウカイ</t>
    </rPh>
    <rPh sb="8" eb="10">
      <t>クウコウ</t>
    </rPh>
    <rPh sb="10" eb="11">
      <t>マエ</t>
    </rPh>
    <phoneticPr fontId="2"/>
  </si>
  <si>
    <t>屋久島観光協会安房支所</t>
    <rPh sb="0" eb="3">
      <t>ヤクシマ</t>
    </rPh>
    <rPh sb="3" eb="5">
      <t>カンコウ</t>
    </rPh>
    <rPh sb="5" eb="7">
      <t>キョウカイ</t>
    </rPh>
    <rPh sb="7" eb="9">
      <t>アンボウ</t>
    </rPh>
    <rPh sb="9" eb="11">
      <t>シショ</t>
    </rPh>
    <phoneticPr fontId="2"/>
  </si>
  <si>
    <t>屋久島環境文化村センター</t>
    <rPh sb="0" eb="3">
      <t>ヤクシマ</t>
    </rPh>
    <rPh sb="3" eb="5">
      <t>カンキョウ</t>
    </rPh>
    <rPh sb="5" eb="8">
      <t>ブンカムラ</t>
    </rPh>
    <phoneticPr fontId="2"/>
  </si>
  <si>
    <t>屋久杉自然館前</t>
    <rPh sb="0" eb="3">
      <t>ヤクスギ</t>
    </rPh>
    <rPh sb="3" eb="6">
      <t>シゼンカン</t>
    </rPh>
    <rPh sb="6" eb="7">
      <t>マエ</t>
    </rPh>
    <phoneticPr fontId="2"/>
  </si>
  <si>
    <t>荒川三叉路</t>
    <rPh sb="0" eb="2">
      <t>アラカワ</t>
    </rPh>
    <rPh sb="2" eb="5">
      <t>サンサロ</t>
    </rPh>
    <phoneticPr fontId="2"/>
  </si>
  <si>
    <t>小計</t>
    <rPh sb="0" eb="2">
      <t>ショウケイ</t>
    </rPh>
    <phoneticPr fontId="2"/>
  </si>
  <si>
    <t>収納金額（円）</t>
    <rPh sb="0" eb="2">
      <t>シュウノウ</t>
    </rPh>
    <rPh sb="2" eb="4">
      <t>キンガク</t>
    </rPh>
    <rPh sb="5" eb="6">
      <t>エン</t>
    </rPh>
    <phoneticPr fontId="2"/>
  </si>
  <si>
    <t>収納率（％）</t>
    <rPh sb="0" eb="3">
      <t>シュウノウリツ</t>
    </rPh>
    <phoneticPr fontId="2"/>
  </si>
  <si>
    <t>収納者数（人）</t>
    <rPh sb="0" eb="2">
      <t>シュウノウ</t>
    </rPh>
    <rPh sb="2" eb="3">
      <t>シャ</t>
    </rPh>
    <rPh sb="3" eb="4">
      <t>スウ</t>
    </rPh>
    <rPh sb="5" eb="6">
      <t>ニン</t>
    </rPh>
    <phoneticPr fontId="2"/>
  </si>
  <si>
    <t>収納対象者（人）</t>
    <rPh sb="0" eb="2">
      <t>シュウノウ</t>
    </rPh>
    <rPh sb="2" eb="4">
      <t>タイショウ</t>
    </rPh>
    <rPh sb="4" eb="5">
      <t>シャ</t>
    </rPh>
    <rPh sb="6" eb="7">
      <t>ニン</t>
    </rPh>
    <phoneticPr fontId="2"/>
  </si>
  <si>
    <t>収納場所</t>
    <rPh sb="0" eb="2">
      <t>シュウノウ</t>
    </rPh>
    <rPh sb="2" eb="4">
      <t>バショ</t>
    </rPh>
    <phoneticPr fontId="2"/>
  </si>
  <si>
    <t>備考</t>
    <rPh sb="0" eb="2">
      <t>ビコウ</t>
    </rPh>
    <phoneticPr fontId="2"/>
  </si>
  <si>
    <t>荒川登山口</t>
    <rPh sb="0" eb="2">
      <t>アラカワ</t>
    </rPh>
    <rPh sb="2" eb="5">
      <t>トザングチ</t>
    </rPh>
    <phoneticPr fontId="2"/>
  </si>
  <si>
    <t>白谷雲水峡（午前）</t>
    <rPh sb="0" eb="2">
      <t>シラタニ</t>
    </rPh>
    <rPh sb="2" eb="5">
      <t>ウンスイキョウ</t>
    </rPh>
    <rPh sb="6" eb="8">
      <t>ゴゼン</t>
    </rPh>
    <phoneticPr fontId="2"/>
  </si>
  <si>
    <t>白谷雲水峡（午後）</t>
    <rPh sb="0" eb="2">
      <t>シラタニ</t>
    </rPh>
    <rPh sb="2" eb="5">
      <t>ウンスイキョウ</t>
    </rPh>
    <rPh sb="6" eb="8">
      <t>ゴゴ</t>
    </rPh>
    <phoneticPr fontId="2"/>
  </si>
  <si>
    <t>淀川登山口（午前）</t>
    <rPh sb="0" eb="2">
      <t>ヨドカワ</t>
    </rPh>
    <rPh sb="2" eb="4">
      <t>トザン</t>
    </rPh>
    <rPh sb="4" eb="5">
      <t>クチ</t>
    </rPh>
    <rPh sb="6" eb="8">
      <t>ゴゼン</t>
    </rPh>
    <phoneticPr fontId="2"/>
  </si>
  <si>
    <t>淀川登山口（午後）</t>
    <rPh sb="0" eb="2">
      <t>ヨドカワ</t>
    </rPh>
    <rPh sb="2" eb="4">
      <t>トザン</t>
    </rPh>
    <rPh sb="4" eb="5">
      <t>クチ</t>
    </rPh>
    <rPh sb="6" eb="8">
      <t>ゴゴ</t>
    </rPh>
    <phoneticPr fontId="2"/>
  </si>
  <si>
    <t>自然館前</t>
    <rPh sb="0" eb="2">
      <t>シゼン</t>
    </rPh>
    <rPh sb="2" eb="3">
      <t>カン</t>
    </rPh>
    <rPh sb="3" eb="4">
      <t>マエ</t>
    </rPh>
    <phoneticPr fontId="2"/>
  </si>
  <si>
    <t>タクシー
貸切バス</t>
    <rPh sb="5" eb="7">
      <t>カシキリ</t>
    </rPh>
    <phoneticPr fontId="2"/>
  </si>
  <si>
    <t>下山時</t>
    <rPh sb="0" eb="2">
      <t>ゲザン</t>
    </rPh>
    <rPh sb="2" eb="3">
      <t>ジ</t>
    </rPh>
    <phoneticPr fontId="2"/>
  </si>
  <si>
    <t>レク森が代理収納</t>
    <rPh sb="2" eb="3">
      <t>モリ</t>
    </rPh>
    <rPh sb="4" eb="6">
      <t>ダイリ</t>
    </rPh>
    <rPh sb="6" eb="8">
      <t>シュウノウ</t>
    </rPh>
    <phoneticPr fontId="2"/>
  </si>
  <si>
    <t>バスチケットに付帯</t>
    <rPh sb="7" eb="9">
      <t>フタイ</t>
    </rPh>
    <phoneticPr fontId="2"/>
  </si>
  <si>
    <t>協力金箱</t>
    <rPh sb="0" eb="3">
      <t>キョウリョクキン</t>
    </rPh>
    <rPh sb="3" eb="4">
      <t>ハコ</t>
    </rPh>
    <phoneticPr fontId="2"/>
  </si>
  <si>
    <t>完納４４名</t>
    <rPh sb="0" eb="2">
      <t>カンノウ</t>
    </rPh>
    <rPh sb="4" eb="5">
      <t>メイ</t>
    </rPh>
    <phoneticPr fontId="2"/>
  </si>
  <si>
    <t>ガイドの納入</t>
    <rPh sb="4" eb="6">
      <t>ノウニュウ</t>
    </rPh>
    <phoneticPr fontId="2"/>
  </si>
  <si>
    <t>企業の納入</t>
    <rPh sb="0" eb="2">
      <t>キギョウ</t>
    </rPh>
    <rPh sb="3" eb="5">
      <t>ノウニュウ</t>
    </rPh>
    <phoneticPr fontId="2"/>
  </si>
  <si>
    <t>事前収納</t>
    <rPh sb="0" eb="2">
      <t>ジゼン</t>
    </rPh>
    <rPh sb="2" eb="4">
      <t>シュウノウ</t>
    </rPh>
    <phoneticPr fontId="2"/>
  </si>
  <si>
    <t>H29.3.31現在</t>
    <rPh sb="8" eb="10">
      <t>ゲンザイ</t>
    </rPh>
    <phoneticPr fontId="2"/>
  </si>
  <si>
    <t>屋久島山岳部環境保全協力金収納状況【平成29年3月分】</t>
    <rPh sb="0" eb="3">
      <t>ヤクシマ</t>
    </rPh>
    <rPh sb="3" eb="5">
      <t>サンガク</t>
    </rPh>
    <rPh sb="5" eb="6">
      <t>ブ</t>
    </rPh>
    <rPh sb="6" eb="8">
      <t>カンキョウ</t>
    </rPh>
    <rPh sb="8" eb="10">
      <t>ホゼン</t>
    </rPh>
    <rPh sb="10" eb="13">
      <t>キョウリョクキン</t>
    </rPh>
    <rPh sb="13" eb="15">
      <t>シュウノウ</t>
    </rPh>
    <rPh sb="15" eb="17">
      <t>ジョウキョウ</t>
    </rPh>
    <rPh sb="18" eb="20">
      <t>ヘイセイ</t>
    </rPh>
    <rPh sb="22" eb="23">
      <t>ネン</t>
    </rPh>
    <rPh sb="24" eb="26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</si>
</sst>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shrinkToFit="1"/>
    </xf>
    <xf numFmtId="38" fontId="0" fillId="0" borderId="0" xfId="2" applyFont="1">
      <alignment vertical="center"/>
    </xf>
    <xf numFmtId="38" fontId="0" fillId="0" borderId="2" xfId="2" applyFont="1" applyBorder="1">
      <alignment vertical="center"/>
    </xf>
    <xf numFmtId="38" fontId="0" fillId="0" borderId="1" xfId="2" applyFont="1" applyBorder="1">
      <alignment vertical="center"/>
    </xf>
    <xf numFmtId="38" fontId="0" fillId="0" borderId="7" xfId="2" applyFont="1" applyBorder="1">
      <alignment vertical="center"/>
    </xf>
    <xf numFmtId="38" fontId="0" fillId="0" borderId="9" xfId="2" applyFont="1" applyBorder="1">
      <alignment vertical="center"/>
    </xf>
    <xf numFmtId="38" fontId="0" fillId="0" borderId="11" xfId="2" applyFont="1" applyBorder="1">
      <alignment vertical="center"/>
    </xf>
    <xf numFmtId="38" fontId="0" fillId="0" borderId="5" xfId="2" applyFont="1" applyBorder="1">
      <alignment vertical="center"/>
    </xf>
    <xf numFmtId="38" fontId="0" fillId="0" borderId="13" xfId="2" applyFont="1" applyBorder="1">
      <alignment vertical="center"/>
    </xf>
    <xf numFmtId="10" fontId="0" fillId="0" borderId="0" xfId="0" applyNumberFormat="1">
      <alignment vertical="center"/>
    </xf>
    <xf numFmtId="10" fontId="0" fillId="0" borderId="2" xfId="1" applyNumberFormat="1" applyFont="1" applyBorder="1">
      <alignment vertical="center"/>
    </xf>
    <xf numFmtId="10" fontId="0" fillId="0" borderId="1" xfId="1" applyNumberFormat="1" applyFont="1" applyBorder="1">
      <alignment vertical="center"/>
    </xf>
    <xf numFmtId="10" fontId="0" fillId="0" borderId="7" xfId="1" applyNumberFormat="1" applyFont="1" applyBorder="1">
      <alignment vertical="center"/>
    </xf>
    <xf numFmtId="10" fontId="0" fillId="0" borderId="9" xfId="0" applyNumberFormat="1" applyBorder="1">
      <alignment vertical="center"/>
    </xf>
    <xf numFmtId="10" fontId="0" fillId="0" borderId="11" xfId="0" applyNumberFormat="1" applyBorder="1">
      <alignment vertical="center"/>
    </xf>
    <xf numFmtId="10" fontId="0" fillId="0" borderId="15" xfId="0" applyNumberFormat="1" applyBorder="1">
      <alignment vertical="center"/>
    </xf>
    <xf numFmtId="38" fontId="0" fillId="0" borderId="15" xfId="2" applyFont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 shrinkToFit="1"/>
    </xf>
    <xf numFmtId="10" fontId="3" fillId="0" borderId="1" xfId="1" applyNumberFormat="1" applyFont="1" applyBorder="1">
      <alignment vertical="center"/>
    </xf>
    <xf numFmtId="10" fontId="3" fillId="0" borderId="9" xfId="1" applyNumberFormat="1" applyFont="1" applyBorder="1">
      <alignment vertical="center"/>
    </xf>
    <xf numFmtId="38" fontId="0" fillId="2" borderId="5" xfId="2" applyFont="1" applyFill="1" applyBorder="1" applyAlignment="1">
      <alignment vertical="center" shrinkToFit="1"/>
    </xf>
    <xf numFmtId="10" fontId="0" fillId="2" borderId="5" xfId="0" applyNumberFormat="1" applyFill="1" applyBorder="1" applyAlignment="1">
      <alignment horizontal="center" vertical="center" shrinkToFit="1"/>
    </xf>
    <xf numFmtId="38" fontId="0" fillId="2" borderId="5" xfId="2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2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3" workbookViewId="0">
      <selection activeCell="K20" sqref="K20"/>
    </sheetView>
  </sheetViews>
  <sheetFormatPr defaultRowHeight="13.5" x14ac:dyDescent="0.15"/>
  <cols>
    <col min="2" max="2" width="24.25" customWidth="1"/>
    <col min="3" max="3" width="10.625" style="13" customWidth="1"/>
    <col min="4" max="4" width="9" style="13"/>
    <col min="5" max="5" width="9" style="21"/>
    <col min="6" max="6" width="13.125" style="13" customWidth="1"/>
    <col min="7" max="7" width="12.625" customWidth="1"/>
  </cols>
  <sheetData>
    <row r="1" spans="1:7" ht="18.75" customHeight="1" x14ac:dyDescent="0.15">
      <c r="A1" s="46" t="s">
        <v>29</v>
      </c>
      <c r="B1" s="46"/>
      <c r="C1" s="46"/>
      <c r="D1" s="46"/>
      <c r="E1" s="46"/>
      <c r="F1" s="46"/>
      <c r="G1" s="46"/>
    </row>
    <row r="2" spans="1:7" ht="21" customHeight="1" thickBot="1" x14ac:dyDescent="0.2">
      <c r="G2" s="1" t="s">
        <v>28</v>
      </c>
    </row>
    <row r="3" spans="1:7" ht="28.5" customHeight="1" thickBot="1" x14ac:dyDescent="0.2">
      <c r="A3" s="47" t="s">
        <v>11</v>
      </c>
      <c r="B3" s="48"/>
      <c r="C3" s="33" t="s">
        <v>10</v>
      </c>
      <c r="D3" s="33" t="s">
        <v>9</v>
      </c>
      <c r="E3" s="34" t="s">
        <v>8</v>
      </c>
      <c r="F3" s="35" t="s">
        <v>7</v>
      </c>
      <c r="G3" s="36" t="s">
        <v>12</v>
      </c>
    </row>
    <row r="4" spans="1:7" ht="28.5" customHeight="1" x14ac:dyDescent="0.15">
      <c r="A4" s="42" t="s">
        <v>22</v>
      </c>
      <c r="B4" s="37" t="s">
        <v>0</v>
      </c>
      <c r="C4" s="14">
        <v>1169</v>
      </c>
      <c r="D4" s="14">
        <v>981</v>
      </c>
      <c r="E4" s="22">
        <f t="shared" ref="E4:E22" si="0">+D4/C4</f>
        <v>0.83917878528656975</v>
      </c>
      <c r="F4" s="14">
        <v>985000</v>
      </c>
      <c r="G4" s="4"/>
    </row>
    <row r="5" spans="1:7" ht="28.5" customHeight="1" x14ac:dyDescent="0.15">
      <c r="A5" s="42"/>
      <c r="B5" s="2" t="s">
        <v>1</v>
      </c>
      <c r="C5" s="15">
        <v>849</v>
      </c>
      <c r="D5" s="15">
        <v>739</v>
      </c>
      <c r="E5" s="23">
        <f t="shared" si="0"/>
        <v>0.87043580683156652</v>
      </c>
      <c r="F5" s="15">
        <v>755000</v>
      </c>
      <c r="G5" s="3"/>
    </row>
    <row r="6" spans="1:7" ht="28.5" customHeight="1" x14ac:dyDescent="0.15">
      <c r="A6" s="42"/>
      <c r="B6" s="2" t="s">
        <v>2</v>
      </c>
      <c r="C6" s="15">
        <v>909</v>
      </c>
      <c r="D6" s="15">
        <v>677</v>
      </c>
      <c r="E6" s="23">
        <f t="shared" si="0"/>
        <v>0.74477447744774472</v>
      </c>
      <c r="F6" s="15">
        <v>682000</v>
      </c>
      <c r="G6" s="3"/>
    </row>
    <row r="7" spans="1:7" ht="28.5" customHeight="1" x14ac:dyDescent="0.15">
      <c r="A7" s="42"/>
      <c r="B7" s="12" t="s">
        <v>3</v>
      </c>
      <c r="C7" s="15">
        <v>125</v>
      </c>
      <c r="D7" s="15">
        <v>95</v>
      </c>
      <c r="E7" s="23">
        <f t="shared" si="0"/>
        <v>0.76</v>
      </c>
      <c r="F7" s="15">
        <v>99000</v>
      </c>
      <c r="G7" s="3"/>
    </row>
    <row r="8" spans="1:7" ht="28.5" customHeight="1" x14ac:dyDescent="0.15">
      <c r="A8" s="42"/>
      <c r="B8" s="2" t="s">
        <v>4</v>
      </c>
      <c r="C8" s="15">
        <v>2936</v>
      </c>
      <c r="D8" s="15">
        <v>2260</v>
      </c>
      <c r="E8" s="23">
        <f t="shared" si="0"/>
        <v>0.76975476839237056</v>
      </c>
      <c r="F8" s="15">
        <v>2332000</v>
      </c>
      <c r="G8" s="3"/>
    </row>
    <row r="9" spans="1:7" ht="28.5" customHeight="1" thickBot="1" x14ac:dyDescent="0.2">
      <c r="A9" s="43"/>
      <c r="B9" s="9" t="s">
        <v>6</v>
      </c>
      <c r="C9" s="16">
        <f>SUM(C4:C8)</f>
        <v>5988</v>
      </c>
      <c r="D9" s="16">
        <f>SUM(D4:D8)</f>
        <v>4752</v>
      </c>
      <c r="E9" s="24">
        <f>+D9/C9</f>
        <v>0.79358717434869741</v>
      </c>
      <c r="F9" s="16">
        <f>SUM(F4:F8)</f>
        <v>4853000</v>
      </c>
      <c r="G9" s="5"/>
    </row>
    <row r="10" spans="1:7" ht="28.5" customHeight="1" thickTop="1" x14ac:dyDescent="0.15">
      <c r="A10" s="44" t="s">
        <v>23</v>
      </c>
      <c r="B10" s="2" t="s">
        <v>14</v>
      </c>
      <c r="C10" s="15">
        <v>555</v>
      </c>
      <c r="D10" s="15">
        <v>286</v>
      </c>
      <c r="E10" s="23">
        <f t="shared" si="0"/>
        <v>0.51531531531531527</v>
      </c>
      <c r="F10" s="15">
        <v>323000</v>
      </c>
      <c r="G10" s="3"/>
    </row>
    <row r="11" spans="1:7" ht="28.5" customHeight="1" x14ac:dyDescent="0.15">
      <c r="A11" s="45"/>
      <c r="B11" s="2" t="s">
        <v>15</v>
      </c>
      <c r="C11" s="15"/>
      <c r="D11" s="15"/>
      <c r="E11" s="31" t="e">
        <f t="shared" si="0"/>
        <v>#DIV/0!</v>
      </c>
      <c r="F11" s="15">
        <v>308000</v>
      </c>
      <c r="G11" s="30" t="s">
        <v>21</v>
      </c>
    </row>
    <row r="12" spans="1:7" ht="28.5" customHeight="1" x14ac:dyDescent="0.15">
      <c r="A12" s="45"/>
      <c r="B12" s="2" t="s">
        <v>16</v>
      </c>
      <c r="C12" s="15">
        <v>459</v>
      </c>
      <c r="D12" s="15">
        <v>263</v>
      </c>
      <c r="E12" s="23">
        <f t="shared" si="0"/>
        <v>0.57298474945533773</v>
      </c>
      <c r="F12" s="15">
        <v>334591</v>
      </c>
      <c r="G12" s="3"/>
    </row>
    <row r="13" spans="1:7" ht="28.5" customHeight="1" x14ac:dyDescent="0.15">
      <c r="A13" s="45"/>
      <c r="B13" s="2" t="s">
        <v>17</v>
      </c>
      <c r="C13" s="15">
        <v>283</v>
      </c>
      <c r="D13" s="15">
        <v>190</v>
      </c>
      <c r="E13" s="23">
        <f t="shared" ref="E13" si="1">+D13/C13</f>
        <v>0.67137809187279152</v>
      </c>
      <c r="F13" s="15">
        <v>282895</v>
      </c>
      <c r="G13" s="3"/>
    </row>
    <row r="14" spans="1:7" ht="28.5" customHeight="1" x14ac:dyDescent="0.15">
      <c r="A14" s="45"/>
      <c r="B14" s="2" t="s">
        <v>5</v>
      </c>
      <c r="C14" s="15"/>
      <c r="D14" s="15"/>
      <c r="E14" s="31" t="e">
        <f t="shared" si="0"/>
        <v>#DIV/0!</v>
      </c>
      <c r="F14" s="15">
        <v>94000</v>
      </c>
      <c r="G14" s="29" t="s">
        <v>19</v>
      </c>
    </row>
    <row r="15" spans="1:7" ht="28.5" customHeight="1" x14ac:dyDescent="0.15">
      <c r="A15" s="45"/>
      <c r="B15" s="12" t="s">
        <v>13</v>
      </c>
      <c r="C15" s="17"/>
      <c r="D15" s="17"/>
      <c r="E15" s="32" t="e">
        <f t="shared" si="0"/>
        <v>#DIV/0!</v>
      </c>
      <c r="F15" s="17">
        <v>8000</v>
      </c>
      <c r="G15" s="6" t="s">
        <v>20</v>
      </c>
    </row>
    <row r="16" spans="1:7" ht="28.5" customHeight="1" x14ac:dyDescent="0.15">
      <c r="A16" s="45"/>
      <c r="B16" s="2" t="s">
        <v>0</v>
      </c>
      <c r="C16" s="15"/>
      <c r="D16" s="15"/>
      <c r="E16" s="31" t="e">
        <f t="shared" ref="E16:E19" si="2">+D16/C16</f>
        <v>#DIV/0!</v>
      </c>
      <c r="F16" s="15">
        <v>183209</v>
      </c>
      <c r="G16" s="3" t="s">
        <v>27</v>
      </c>
    </row>
    <row r="17" spans="1:7" ht="28.5" customHeight="1" x14ac:dyDescent="0.15">
      <c r="A17" s="45"/>
      <c r="B17" s="2" t="s">
        <v>1</v>
      </c>
      <c r="C17" s="15"/>
      <c r="D17" s="15"/>
      <c r="E17" s="31" t="e">
        <f t="shared" si="2"/>
        <v>#DIV/0!</v>
      </c>
      <c r="F17" s="15">
        <v>28034</v>
      </c>
      <c r="G17" s="3" t="s">
        <v>27</v>
      </c>
    </row>
    <row r="18" spans="1:7" ht="28.5" customHeight="1" x14ac:dyDescent="0.15">
      <c r="A18" s="45"/>
      <c r="B18" s="2" t="s">
        <v>2</v>
      </c>
      <c r="C18" s="15"/>
      <c r="D18" s="15"/>
      <c r="E18" s="31" t="e">
        <f t="shared" si="2"/>
        <v>#DIV/0!</v>
      </c>
      <c r="F18" s="15">
        <v>16000</v>
      </c>
      <c r="G18" s="3" t="s">
        <v>27</v>
      </c>
    </row>
    <row r="19" spans="1:7" ht="28.5" customHeight="1" x14ac:dyDescent="0.15">
      <c r="A19" s="45"/>
      <c r="B19" s="12" t="s">
        <v>3</v>
      </c>
      <c r="C19" s="15"/>
      <c r="D19" s="15"/>
      <c r="E19" s="31" t="e">
        <f t="shared" si="2"/>
        <v>#DIV/0!</v>
      </c>
      <c r="F19" s="15">
        <v>9300</v>
      </c>
      <c r="G19" s="3" t="s">
        <v>27</v>
      </c>
    </row>
    <row r="20" spans="1:7" ht="28.5" customHeight="1" x14ac:dyDescent="0.15">
      <c r="A20" s="45"/>
      <c r="B20" s="12" t="s">
        <v>18</v>
      </c>
      <c r="C20" s="17"/>
      <c r="D20" s="17"/>
      <c r="E20" s="31" t="e">
        <f t="shared" ref="E20" si="3">+D20/C20</f>
        <v>#DIV/0!</v>
      </c>
      <c r="F20" s="15">
        <v>675380</v>
      </c>
      <c r="G20" s="29" t="s">
        <v>19</v>
      </c>
    </row>
    <row r="21" spans="1:7" ht="28.5" customHeight="1" thickBot="1" x14ac:dyDescent="0.2">
      <c r="A21" s="45"/>
      <c r="B21" s="10" t="s">
        <v>6</v>
      </c>
      <c r="C21" s="17">
        <f>SUM(C10:C20)</f>
        <v>1297</v>
      </c>
      <c r="D21" s="17">
        <f>SUM(D10:D20)</f>
        <v>739</v>
      </c>
      <c r="E21" s="25">
        <f>+D21/C21</f>
        <v>0.56977640709329225</v>
      </c>
      <c r="F21" s="17">
        <f>SUM(F10:F20)</f>
        <v>2262409</v>
      </c>
      <c r="G21" s="6"/>
    </row>
    <row r="22" spans="1:7" ht="28.5" customHeight="1" thickTop="1" thickBot="1" x14ac:dyDescent="0.2">
      <c r="A22" s="49"/>
      <c r="B22" s="50"/>
      <c r="C22" s="18">
        <f>+C9+C21</f>
        <v>7285</v>
      </c>
      <c r="D22" s="18">
        <f>+D9+D21</f>
        <v>5491</v>
      </c>
      <c r="E22" s="26">
        <f t="shared" si="0"/>
        <v>0.75374056280027457</v>
      </c>
      <c r="F22" s="18">
        <f>+F9+F21</f>
        <v>7115409</v>
      </c>
      <c r="G22" s="7"/>
    </row>
    <row r="23" spans="1:7" ht="28.5" customHeight="1" thickBot="1" x14ac:dyDescent="0.2">
      <c r="A23" s="38" t="s">
        <v>25</v>
      </c>
      <c r="B23" s="39"/>
      <c r="C23" s="28"/>
      <c r="D23" s="19">
        <v>83</v>
      </c>
      <c r="E23" s="27"/>
      <c r="F23" s="19">
        <v>493000</v>
      </c>
      <c r="G23" s="11" t="s">
        <v>24</v>
      </c>
    </row>
    <row r="24" spans="1:7" ht="28.5" customHeight="1" thickBot="1" x14ac:dyDescent="0.2">
      <c r="A24" s="38" t="s">
        <v>26</v>
      </c>
      <c r="B24" s="39"/>
      <c r="C24" s="28"/>
      <c r="D24" s="19">
        <v>1</v>
      </c>
      <c r="E24" s="27"/>
      <c r="F24" s="19">
        <v>43620</v>
      </c>
      <c r="G24" s="11"/>
    </row>
    <row r="25" spans="1:7" ht="28.5" customHeight="1" thickBot="1" x14ac:dyDescent="0.2">
      <c r="A25" s="40"/>
      <c r="B25" s="41"/>
      <c r="C25" s="20"/>
      <c r="D25" s="20"/>
      <c r="E25" s="27"/>
      <c r="F25" s="20">
        <f>F24+F22+F23</f>
        <v>7652029</v>
      </c>
      <c r="G25" s="8"/>
    </row>
  </sheetData>
  <mergeCells count="8">
    <mergeCell ref="A1:G1"/>
    <mergeCell ref="A3:B3"/>
    <mergeCell ref="A22:B22"/>
    <mergeCell ref="A23:B23"/>
    <mergeCell ref="A24:B24"/>
    <mergeCell ref="A25:B25"/>
    <mergeCell ref="A4:A9"/>
    <mergeCell ref="A10:A2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505us0351</cp:lastModifiedBy>
  <cp:lastPrinted>2017-06-15T05:59:10Z</cp:lastPrinted>
  <dcterms:created xsi:type="dcterms:W3CDTF">2017-03-08T00:01:44Z</dcterms:created>
  <dcterms:modified xsi:type="dcterms:W3CDTF">2018-01-22T06:15:00Z</dcterms:modified>
</cp:coreProperties>
</file>