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0.82.8.23\政策推進課\04財政係\13 財政状況資料集\H30決算分\屋久島町提出用 （20200304修正）\"/>
    </mc:Choice>
  </mc:AlternateContent>
  <xr:revisionPtr revIDLastSave="0" documentId="13_ncr:1_{E6CBE05D-03C3-4CA3-88CD-833BA5484D25}" xr6:coauthVersionLast="45" xr6:coauthVersionMax="45" xr10:uidLastSave="{00000000-0000-0000-0000-000000000000}"/>
  <bookViews>
    <workbookView xWindow="2037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W36" i="10"/>
  <c r="BW37" i="10" s="1"/>
  <c r="AM36" i="10"/>
  <c r="C36" i="10"/>
  <c r="CO35" i="10"/>
  <c r="BW35" i="10"/>
  <c r="AM35" i="10"/>
  <c r="BW34" i="10"/>
  <c r="AM34" i="10"/>
  <c r="C34" i="10"/>
  <c r="C35" i="10" s="1"/>
  <c r="CO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<sst xmlns="http://schemas.openxmlformats.org/spreadsheetml/2006/main" count="1062" uniqueCount="589">
  <si>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</si>
  <si>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</si>
  <si>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</si>
  <si>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</si>
  <si>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</si>
  <si>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</si>
  <si>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</si>
  <si>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</si>
  <si>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</si>
  <si>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</si>
  <si>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</si>
  <si>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</si>
  <si>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</si>
  <si>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</si>
  <si>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</si>
  <si>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</si>
  <si>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</si>
  <si>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</si>
  <si>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</si>
  <si>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</si>
  <si>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</si>
  <si>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</si>
  <si>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</si>
  <si>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</si>
  <si>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</si>
  <si>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</si>
  <si>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</si>
  <si>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</si>
  <si>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</si>
  <si>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</si>
  <si>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</si>
  <si>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</si>
  <si>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</si>
  <si>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</si>
  <si>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</si>
  <si>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</si>
  <si>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</si>
  <si>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</si>
  <si>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</si>
  <si>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</si>
  <si>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</si>
  <si>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</si>
  <si>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</si>
  <si>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</si>
  <si>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</si>
  <si>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</si>
  <si>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</si>
  <si>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</si>
  <si>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</si>
  <si>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</si>
  <si>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</si>
  <si>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</si>
  <si>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</si>
  <si>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</si>
  <si>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</si>
  <si>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</si>
  <si>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</si>
  <si>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</si>
  <si>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</si>
  <si>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</si>
  <si>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</si>
  <si>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</si>
  <si>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</si>
  <si>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</si>
  <si>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</si>
  <si>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</si>
  <si>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</si>
  <si>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</si>
  <si>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</si>
  <si>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</si>
  <si>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</si>
  <si>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</si>
  <si>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</si>
  <si>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</si>
  <si>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</si>
  <si>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</si>
  <si>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</si>
  <si>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</si>
  <si>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</si>
  <si>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</si>
  <si>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</si>
  <si>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</si>
  <si>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</si>
  <si>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</si>
  <si>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</si>
  <si>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</si>
  <si>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</si>
  <si>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</si>
  <si>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</si>
  <si>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</si>
  <si>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</si>
  <si>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</si>
  <si>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</si>
  <si>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</si>
  <si>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</si>
  <si>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</si>
  <si>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</si>
  <si>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</si>
  <si>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</si>
  <si>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</si>
  <si>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</si>
  <si>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</si>
  <si>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</si>
  <si>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</si>
  <si>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</si>
  <si>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</si>
  <si>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</si>
  <si>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</si>
  <si>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</si>
  <si>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</si>
  <si>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</si>
  <si>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</si>
  <si>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</si>
  <si>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</si>
  <si>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</si>
  <si>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</si>
  <si>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</si>
  <si>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</si>
  <si>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</si>
  <si>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</si>
  <si>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</si>
  <si>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</si>
  <si>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</si>
  <si>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</si>
  <si>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</si>
  <si>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</si>
  <si>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</si>
  <si>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</si>
  <si>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</si>
  <si>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</si>
  <si>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</si>
  <si>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</si>
  <si>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</si>
  <si>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</si>
  <si>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</si>
  <si>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</si>
  <si>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</si>
  <si>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</si>
  <si>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</si>
  <si>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</si>
  <si>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</si>
  <si>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</si>
  <si>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</si>
  <si>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</si>
  <si>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</si>
  <si>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</si>
  <si>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</si>
  <si>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</si>
  <si>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</si>
  <si>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</si>
  <si>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</si>
  <si>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</si>
  <si>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</si>
  <si>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</si>
  <si>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</si>
  <si>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</si>
  <si>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</si>
  <si>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</si>
  <si>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</si>
  <si>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</si>
  <si>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</si>
  <si>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</si>
  <si>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</si>
  <si>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</si>
  <si>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</si>
  <si>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</si>
  <si>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</si>
  <si>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</si>
  <si>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</si>
  <si>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</si>
  <si>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</si>
  <si>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</si>
  <si>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</si>
  <si>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</si>
  <si>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</si>
  <si>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</si>
  <si>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</si>
  <si>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</si>
  <si>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</si>
  <si>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</si>
  <si>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</si>
  <si>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</si>
  <si>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</si>
  <si>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</si>
  <si>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</si>
  <si>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</si>
  <si>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</si>
  <si>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</si>
  <si>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</si>
  <si>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</si>
  <si>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</si>
  <si>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</si>
  <si>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</si>
  <si>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</si>
  <si>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</si>
  <si>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</si>
  <si>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</si>
  <si>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</si>
  <si>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</si>
  <si>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</si>
  <si>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</si>
  <si>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</si>
  <si>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</si>
  <si>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</si>
  <si>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</si>
  <si>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</si>
  <si>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</si>
  <si>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</si>
  <si>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</si>
  <si>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</si>
  <si>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</si>
  <si>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</si>
  <si>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鹿児島県屋久島町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</si>
  <si>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</si>
  <si>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</si>
  <si>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</si>
  <si>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</si>
  <si>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</si>
  <si>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</si>
  <si>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</si>
  <si>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</si>
  <si>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</si>
  <si>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</si>
  <si>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</si>
  <si>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</si>
  <si>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</si>
  <si>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</si>
  <si>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</si>
  <si>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</si>
  <si>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</si>
  <si>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</si>
  <si>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</si>
  <si>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</si>
  <si>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</si>
  <si>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</si>
  <si>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</si>
  <si>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</si>
  <si>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</si>
  <si>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</si>
  <si>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</si>
  <si>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</si>
  <si>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</si>
  <si>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</si>
  <si>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</si>
  <si>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</si>
  <si>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</si>
  <si>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</si>
  <si>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</si>
  <si>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</si>
  <si>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</si>
  <si>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</si>
  <si>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</si>
  <si>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</si>
  <si>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</si>
  <si>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</si>
  <si>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</si>
  <si>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</si>
  <si>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</si>
  <si>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</si>
  <si>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</si>
  <si>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</si>
  <si>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</si>
  <si>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</si>
  <si>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</si>
  <si>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</si>
  <si>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</si>
  <si>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</si>
  <si>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</si>
  <si>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</si>
  <si>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</si>
  <si>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</si>
  <si>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</si>
  <si>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</si>
  <si>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</si>
  <si>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</si>
  <si>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</si>
  <si>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</si>
  <si>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</si>
  <si>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</si>
  <si>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</si>
  <si>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</si>
  <si>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</si>
  <si>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</si>
  <si>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</si>
  <si>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</si>
  <si>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</si>
  <si>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</si>
  <si>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</si>
  <si>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</si>
  <si>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</si>
  <si>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</si>
  <si>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</si>
  <si>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</si>
  <si>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</si>
  <si>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</si>
  <si>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</si>
  <si>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</si>
  <si>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</si>
  <si>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</si>
  <si>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</si>
  <si>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</si>
  <si>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</si>
  <si>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</si>
  <si>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</si>
  <si>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</si>
  <si>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</si>
  <si>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</si>
  <si>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</si>
  <si>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</si>
  <si>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</si>
  <si>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</si>
  <si>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</si>
  <si>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</si>
  <si>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</si>
  <si>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</si>
  <si>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</si>
  <si>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</si>
  <si>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</si>
  <si>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</si>
  <si>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</si>
  <si>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</si>
  <si>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</si>
  <si>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</si>
  <si>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</si>
  <si>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</si>
  <si>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</si>
  <si>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</si>
  <si>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</si>
  <si>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</si>
  <si>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</si>
  <si>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</si>
  <si>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</si>
  <si>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</si>
  <si>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</si>
  <si>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</si>
  <si>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</si>
  <si>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</si>
  <si>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</si>
  <si>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</si>
  <si>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</si>
  <si>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</si>
  <si>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</si>
  <si>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</si>
  <si>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</si>
  <si>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</si>
  <si>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</si>
  <si>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</si>
  <si>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</si>
  <si>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</si>
  <si>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</si>
  <si>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</si>
  <si>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</si>
  <si>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</si>
  <si>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</si>
  <si>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</si>
  <si>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</si>
  <si>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</si>
  <si>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</si>
  <si>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</si>
  <si>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</si>
  <si>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</si>
  <si>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鹿児島県屋久島町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</si>
  <si>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</si>
  <si>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</si>
  <si>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</si>
  <si>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</si>
  <si>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</si>
  <si>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</si>
  <si>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</si>
  <si>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</si>
  <si>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</si>
  <si>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</si>
  <si>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</si>
  <si>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</si>
  <si>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</si>
  <si>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</si>
  <si>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</si>
  <si>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</si>
  <si>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</si>
  <si>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</si>
  <si>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</si>
  <si>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</si>
  <si>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</si>
  <si>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</si>
  <si>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</si>
  <si>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</si>
  <si>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</si>
  <si>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</si>
  <si>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</si>
  <si>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</si>
  <si>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</si>
  <si>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</si>
  <si>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</si>
  <si>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</si>
  <si>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</si>
  <si>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</si>
  <si>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</si>
  <si>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</si>
  <si>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</si>
  <si>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</si>
  <si>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屋久島町簡易水道事業特別会計</t>
    <phoneticPr fontId="5"/>
  </si>
  <si>
    <t>法非適用企業</t>
    <phoneticPr fontId="5"/>
  </si>
  <si>
    <t>屋久島町農業集落排水事業特別会計</t>
    <phoneticPr fontId="5"/>
  </si>
  <si>
    <t>屋久島町船舶事業特別会計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</si>
  <si>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</si>
  <si>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</si>
  <si>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</si>
  <si>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</si>
  <si>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</si>
  <si>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</si>
  <si>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</si>
  <si>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</si>
  <si>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</si>
  <si>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</si>
  <si>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</si>
  <si>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</si>
  <si>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</si>
  <si>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</si>
  <si>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</si>
  <si>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</si>
  <si>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</si>
  <si>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</si>
  <si>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</si>
  <si>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</si>
  <si>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</si>
  <si>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</si>
  <si>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</si>
  <si>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</si>
  <si>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</si>
  <si>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</si>
  <si>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</si>
  <si>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</si>
  <si>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</si>
  <si>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</si>
  <si>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</si>
  <si>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</si>
  <si>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</si>
  <si>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</si>
  <si>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</si>
  <si>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</si>
  <si>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</si>
  <si>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</si>
  <si>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</si>
  <si>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</si>
  <si>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</si>
  <si>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</si>
  <si>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</si>
  <si>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</si>
  <si>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</si>
  <si>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</si>
  <si>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</si>
  <si>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</si>
  <si>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</si>
  <si>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</si>
  <si>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</si>
  <si>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</si>
  <si>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</si>
  <si>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</si>
  <si>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</si>
  <si>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</si>
  <si>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</si>
  <si>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</si>
  <si>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屋久島町簡易水道事業特別会計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</si>
  <si>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</si>
  <si>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</si>
  <si>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屋久島町農業集落排水事業特別会計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</si>
  <si>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</si>
  <si>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屋久島町介護保険事業特別会計</t>
    <phoneticPr fontId="5"/>
  </si>
  <si>
    <t>(Ｆ)</t>
    <phoneticPr fontId="5"/>
  </si>
  <si>
    <t>屋久島町後期高齢者医療事業特別会計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</si>
  <si>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</si>
  <si>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</si>
  <si>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</si>
  <si>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</si>
  <si>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</si>
  <si>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</si>
  <si>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</si>
  <si>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</si>
  <si>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</si>
  <si>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</si>
  <si>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</si>
  <si>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</si>
  <si>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</si>
  <si>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</si>
  <si>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</si>
  <si>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</si>
  <si>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</si>
  <si>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</si>
  <si>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</si>
  <si>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</si>
  <si>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</si>
  <si>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</si>
  <si>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</si>
  <si>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</si>
  <si>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</si>
  <si>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</si>
  <si>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</si>
  <si>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</si>
  <si>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</si>
  <si>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</si>
  <si>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</si>
  <si>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</si>
  <si>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</si>
  <si>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</si>
  <si>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</si>
  <si>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</si>
  <si>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</si>
  <si>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</si>
  <si>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</si>
  <si>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</si>
  <si>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</si>
  <si>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</si>
  <si>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</si>
  <si>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</si>
  <si>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</si>
  <si>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</si>
  <si>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</si>
  <si>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</si>
  <si>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</si>
  <si>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</si>
  <si>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</si>
  <si>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</si>
  <si>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</si>
  <si>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</si>
  <si>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</si>
  <si>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</si>
  <si>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</si>
  <si>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</si>
  <si>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</si>
  <si>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</si>
  <si>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</si>
  <si>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</si>
  <si>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</si>
  <si>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</si>
  <si>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</si>
  <si>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</si>
  <si>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</si>
  <si>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</si>
  <si>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</si>
  <si>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</si>
  <si>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</si>
  <si>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</si>
  <si>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</si>
  <si>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</si>
  <si>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</si>
  <si>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</si>
  <si>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</si>
  <si>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</si>
  <si>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</si>
  <si>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</si>
  <si>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</si>
  <si>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</si>
  <si>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</si>
  <si>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</si>
  <si>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</si>
  <si>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</si>
  <si>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</si>
  <si>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</si>
  <si>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</si>
  <si>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0.29</t>
  </si>
  <si>
    <t>一般会計</t>
  </si>
  <si>
    <t>屋久島町介護保険事業特別会計</t>
  </si>
  <si>
    <t>屋久島町国民健康保険事業特別会計</t>
  </si>
  <si>
    <t>屋久島町診療所事業特別会計</t>
  </si>
  <si>
    <t>屋久島町後期高齢者医療事業特別会計</t>
  </si>
  <si>
    <t>屋久島町簡易水道事業特別会計</t>
  </si>
  <si>
    <t>屋久島町農業集落排水事業特別会計</t>
  </si>
  <si>
    <t>屋久島町船舶事業特別会計</t>
  </si>
  <si>
    <t>その他会計（赤字）</t>
  </si>
  <si>
    <t>その他会計（黒字）</t>
  </si>
  <si>
    <t>H25末</t>
    <phoneticPr fontId="5"/>
  </si>
  <si>
    <t>H26末</t>
    <phoneticPr fontId="5"/>
  </si>
  <si>
    <t>H27末</t>
    <phoneticPr fontId="5"/>
  </si>
  <si>
    <t>H28末</t>
    <phoneticPr fontId="5"/>
  </si>
  <si>
    <t>H29末</t>
    <phoneticPr fontId="5"/>
  </si>
  <si>
    <t>屋久島森林組合</t>
    <phoneticPr fontId="2"/>
  </si>
  <si>
    <t>○</t>
  </si>
  <si>
    <t>-</t>
    <phoneticPr fontId="2"/>
  </si>
  <si>
    <t>公共施設整備基金</t>
    <rPh sb="0" eb="2">
      <t>コウキョウ</t>
    </rPh>
    <rPh sb="2" eb="4">
      <t>シセツ</t>
    </rPh>
    <rPh sb="4" eb="6">
      <t>セイビ</t>
    </rPh>
    <rPh sb="6" eb="8">
      <t>キキン</t>
    </rPh>
    <phoneticPr fontId="2"/>
  </si>
  <si>
    <t>屋久島町だいすき基金</t>
    <rPh sb="0" eb="3">
      <t>ヤクシマ</t>
    </rPh>
    <rPh sb="3" eb="4">
      <t>チョウ</t>
    </rPh>
    <rPh sb="8" eb="10">
      <t>キキン</t>
    </rPh>
    <phoneticPr fontId="2"/>
  </si>
  <si>
    <t>岩崎育英奨学基金</t>
    <rPh sb="0" eb="2">
      <t>イワサキ</t>
    </rPh>
    <rPh sb="2" eb="4">
      <t>イクエイ</t>
    </rPh>
    <rPh sb="4" eb="6">
      <t>ショウガク</t>
    </rPh>
    <rPh sb="6" eb="8">
      <t>キキン</t>
    </rPh>
    <phoneticPr fontId="2"/>
  </si>
  <si>
    <t>未来を担う人材育成基金</t>
    <rPh sb="0" eb="2">
      <t>ミライ</t>
    </rPh>
    <rPh sb="3" eb="4">
      <t>ニナ</t>
    </rPh>
    <rPh sb="5" eb="7">
      <t>ジンザイ</t>
    </rPh>
    <rPh sb="7" eb="9">
      <t>イクセイ</t>
    </rPh>
    <rPh sb="9" eb="11">
      <t>キキン</t>
    </rPh>
    <phoneticPr fontId="2"/>
  </si>
  <si>
    <t>中山間ふるさと・水と土保全基金</t>
    <rPh sb="0" eb="1">
      <t>チュウ</t>
    </rPh>
    <rPh sb="1" eb="3">
      <t>サンカン</t>
    </rPh>
    <rPh sb="8" eb="9">
      <t>ミズ</t>
    </rPh>
    <rPh sb="10" eb="11">
      <t>ツチ</t>
    </rPh>
    <rPh sb="11" eb="13">
      <t>ホゼン</t>
    </rPh>
    <rPh sb="13" eb="15">
      <t>キキン</t>
    </rPh>
    <phoneticPr fontId="2"/>
  </si>
  <si>
    <t>熊毛地区消防組合　一般会計</t>
    <phoneticPr fontId="2"/>
  </si>
  <si>
    <t>-</t>
    <phoneticPr fontId="2"/>
  </si>
  <si>
    <t>鹿児島県市町村総合事務組合　一般会計</t>
    <phoneticPr fontId="2"/>
  </si>
  <si>
    <t>鹿児島県後期高齢者医療広域連合　一般会計</t>
    <phoneticPr fontId="2"/>
  </si>
  <si>
    <t>鹿児島県後期高齢者医療広域連合　後期高齢者医療特別会計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</si>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</sst>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85A1-47CB-8A29-35D352BF8F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84361</c:v>
                </c:pt>
                <c:pt idx="1">
                  <c:v>68748</c:v>
                </c:pt>
                <c:pt idx="2">
                  <c:v>96569</c:v>
                </c:pt>
                <c:pt idx="3">
                  <c:v>149029</c:v>
                </c:pt>
                <c:pt idx="4">
                  <c:v>165075</c:v>
                </c:pt>
              </c:numCache>
            </c:numRef>
          </c:val>
          <c:smooth val="0"/>
          <c:extLst>
            <c:ext xmlns:c16="http://schemas.microsoft.com/office/drawing/2014/chart" uri="{C3380CC4-5D6E-409C-BE32-E72D297353CC}">
              <c16:uniqueId val="{00000001-85A1-47CB-8A29-35D352BF8F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c:v>
                </c:pt>
                <c:pt idx="1">
                  <c:v>7.76</c:v>
                </c:pt>
                <c:pt idx="2">
                  <c:v>6.66</c:v>
                </c:pt>
                <c:pt idx="3">
                  <c:v>5.6</c:v>
                </c:pt>
                <c:pt idx="4">
                  <c:v>4.4800000000000004</c:v>
                </c:pt>
              </c:numCache>
            </c:numRef>
          </c:val>
          <c:extLst>
            <c:ext xmlns:c16="http://schemas.microsoft.com/office/drawing/2014/chart" uri="{C3380CC4-5D6E-409C-BE32-E72D297353CC}">
              <c16:uniqueId val="{00000000-4B03-49C0-9020-76AB6BE41D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24.53</c:v>
                </c:pt>
                <c:pt idx="1">
                  <c:v>26.25</c:v>
                </c:pt>
                <c:pt idx="2">
                  <c:v>34.270000000000003</c:v>
                </c:pt>
                <c:pt idx="3">
                  <c:v>36.99</c:v>
                </c:pt>
                <c:pt idx="4">
                  <c:v>38.26</c:v>
                </c:pt>
              </c:numCache>
            </c:numRef>
          </c:val>
          <c:extLst>
            <c:ext xmlns:c16="http://schemas.microsoft.com/office/drawing/2014/chart" uri="{C3380CC4-5D6E-409C-BE32-E72D297353CC}">
              <c16:uniqueId val="{00000001-4B03-49C0-9020-76AB6BE41D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0.19</c:v>
                </c:pt>
                <c:pt idx="1">
                  <c:v>5.12</c:v>
                </c:pt>
                <c:pt idx="2">
                  <c:v>6.49</c:v>
                </c:pt>
                <c:pt idx="3">
                  <c:v>2.9</c:v>
                </c:pt>
                <c:pt idx="4">
                  <c:v>-0.28999999999999998</c:v>
                </c:pt>
              </c:numCache>
            </c:numRef>
          </c:val>
          <c:smooth val="0"/>
          <c:extLst>
            <c:ext xmlns:c16="http://schemas.microsoft.com/office/drawing/2014/chart" uri="{C3380CC4-5D6E-409C-BE32-E72D297353CC}">
              <c16:uniqueId val="{00000002-4B03-49C0-9020-76AB6BE41D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F5-4C49-BC0E-D689AD6C2E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F5-4C49-BC0E-D689AD6C2EC3}"/>
            </c:ext>
          </c:extLst>
        </c:ser>
        <c:ser>
          <c:idx val="2"/>
          <c:order val="2"/>
          <c:tx>
            <c:strRef>
              <c:f>データシート!$A$29</c:f>
              <c:strCache>
                <c:ptCount val="1"/>
                <c:pt idx="0">
                  <c:v>屋久島町船舶事業特別会計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0F5-4C49-BC0E-D689AD6C2EC3}"/>
            </c:ext>
          </c:extLst>
        </c:ser>
        <c:ser>
          <c:idx val="3"/>
          <c:order val="3"/>
          <c:tx>
            <c:strRef>
              <c:f>データシート!$A$30</c:f>
              <c:strCache>
                <c:ptCount val="1"/>
                <c:pt idx="0">
                  <c:v>屋久島町農業集落排水事業特別会計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0F5-4C49-BC0E-D689AD6C2EC3}"/>
            </c:ext>
          </c:extLst>
        </c:ser>
        <c:ser>
          <c:idx val="4"/>
          <c:order val="4"/>
          <c:tx>
            <c:strRef>
              <c:f>データシート!$A$31</c:f>
              <c:strCache>
                <c:ptCount val="1"/>
                <c:pt idx="0">
                  <c:v>屋久島町簡易水道事業特別会計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0F5-4C49-BC0E-D689AD6C2EC3}"/>
            </c:ext>
          </c:extLst>
        </c:ser>
        <c:ser>
          <c:idx val="5"/>
          <c:order val="5"/>
          <c:tx>
            <c:strRef>
              <c:f>データシート!$A$32</c:f>
              <c:strCache>
                <c:ptCount val="1"/>
                <c:pt idx="0">
                  <c:v>屋久島町後期高齢者医療事業特別会計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0F5-4C49-BC0E-D689AD6C2EC3}"/>
            </c:ext>
          </c:extLst>
        </c:ser>
        <c:ser>
          <c:idx val="6"/>
          <c:order val="6"/>
          <c:tx>
            <c:strRef>
              <c:f>データシート!$A$33</c:f>
              <c:strCache>
                <c:ptCount val="1"/>
                <c:pt idx="0">
                  <c:v>屋久島町診療所事業特別会計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40F5-4C49-BC0E-D689AD6C2EC3}"/>
            </c:ext>
          </c:extLst>
        </c:ser>
        <c:ser>
          <c:idx val="7"/>
          <c:order val="7"/>
          <c:tx>
            <c:strRef>
              <c:f>データシート!$A$34</c:f>
              <c:strCache>
                <c:ptCount val="1"/>
                <c:pt idx="0">
                  <c:v>屋久島町国民健康保険事業特別会計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0.44</c:v>
                </c:pt>
              </c:numCache>
            </c:numRef>
          </c:val>
          <c:extLst>
            <c:ext xmlns:c16="http://schemas.microsoft.com/office/drawing/2014/chart" uri="{C3380CC4-5D6E-409C-BE32-E72D297353CC}">
              <c16:uniqueId val="{00000007-40F5-4C49-BC0E-D689AD6C2EC3}"/>
            </c:ext>
          </c:extLst>
        </c:ser>
        <c:ser>
          <c:idx val="8"/>
          <c:order val="8"/>
          <c:tx>
            <c:strRef>
              <c:f>データシート!$A$35</c:f>
              <c:strCache>
                <c:ptCount val="1"/>
                <c:pt idx="0">
                  <c:v>屋久島町介護保険事業特別会計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c:v>
                </c:pt>
                <c:pt idx="2">
                  <c:v>#N/A</c:v>
                </c:pt>
                <c:pt idx="3">
                  <c:v>0.6</c:v>
                </c:pt>
                <c:pt idx="4">
                  <c:v>#N/A</c:v>
                </c:pt>
                <c:pt idx="5">
                  <c:v>0.85</c:v>
                </c:pt>
                <c:pt idx="6">
                  <c:v>#N/A</c:v>
                </c:pt>
                <c:pt idx="7">
                  <c:v>0.65</c:v>
                </c:pt>
                <c:pt idx="8">
                  <c:v>#N/A</c:v>
                </c:pt>
                <c:pt idx="9">
                  <c:v>0.56000000000000005</c:v>
                </c:pt>
              </c:numCache>
            </c:numRef>
          </c:val>
          <c:extLst>
            <c:ext xmlns:c16="http://schemas.microsoft.com/office/drawing/2014/chart" uri="{C3380CC4-5D6E-409C-BE32-E72D297353CC}">
              <c16:uniqueId val="{00000008-40F5-4C49-BC0E-D689AD6C2E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4.6900000000000004</c:v>
                </c:pt>
                <c:pt idx="2">
                  <c:v>#N/A</c:v>
                </c:pt>
                <c:pt idx="3">
                  <c:v>7.76</c:v>
                </c:pt>
                <c:pt idx="4">
                  <c:v>#N/A</c:v>
                </c:pt>
                <c:pt idx="5">
                  <c:v>6.65</c:v>
                </c:pt>
                <c:pt idx="6">
                  <c:v>#N/A</c:v>
                </c:pt>
                <c:pt idx="7">
                  <c:v>5.59</c:v>
                </c:pt>
                <c:pt idx="8">
                  <c:v>#N/A</c:v>
                </c:pt>
                <c:pt idx="9">
                  <c:v>4.47</c:v>
                </c:pt>
              </c:numCache>
            </c:numRef>
          </c:val>
          <c:extLst>
            <c:ext xmlns:c16="http://schemas.microsoft.com/office/drawing/2014/chart" uri="{C3380CC4-5D6E-409C-BE32-E72D297353CC}">
              <c16:uniqueId val="{00000009-40F5-4C49-BC0E-D689AD6C2E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1175</c:v>
                </c:pt>
                <c:pt idx="5">
                  <c:v>1169</c:v>
                </c:pt>
                <c:pt idx="8">
                  <c:v>1132</c:v>
                </c:pt>
                <c:pt idx="11">
                  <c:v>1142</c:v>
                </c:pt>
                <c:pt idx="14">
                  <c:v>1135</c:v>
                </c:pt>
              </c:numCache>
            </c:numRef>
          </c:val>
          <c:extLst>
            <c:ext xmlns:c16="http://schemas.microsoft.com/office/drawing/2014/chart" uri="{C3380CC4-5D6E-409C-BE32-E72D297353CC}">
              <c16:uniqueId val="{00000000-8FBB-4578-8512-B5F020EBF5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BB-4578-8512-B5F020EBF5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80</c:v>
                </c:pt>
                <c:pt idx="3">
                  <c:v>80</c:v>
                </c:pt>
                <c:pt idx="6">
                  <c:v>80</c:v>
                </c:pt>
                <c:pt idx="9">
                  <c:v>80</c:v>
                </c:pt>
                <c:pt idx="12">
                  <c:v>80</c:v>
                </c:pt>
              </c:numCache>
            </c:numRef>
          </c:val>
          <c:extLst>
            <c:ext xmlns:c16="http://schemas.microsoft.com/office/drawing/2014/chart" uri="{C3380CC4-5D6E-409C-BE32-E72D297353CC}">
              <c16:uniqueId val="{00000002-8FBB-4578-8512-B5F020EBF5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BB-4578-8512-B5F020EBF5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144</c:v>
                </c:pt>
                <c:pt idx="3">
                  <c:v>138</c:v>
                </c:pt>
                <c:pt idx="6">
                  <c:v>130</c:v>
                </c:pt>
                <c:pt idx="9">
                  <c:v>139</c:v>
                </c:pt>
                <c:pt idx="12">
                  <c:v>146</c:v>
                </c:pt>
              </c:numCache>
            </c:numRef>
          </c:val>
          <c:extLst>
            <c:ext xmlns:c16="http://schemas.microsoft.com/office/drawing/2014/chart" uri="{C3380CC4-5D6E-409C-BE32-E72D297353CC}">
              <c16:uniqueId val="{00000004-8FBB-4578-8512-B5F020EBF5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BB-4578-8512-B5F020EBF5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BB-4578-8512-B5F020EBF5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1691</c:v>
                </c:pt>
                <c:pt idx="3">
                  <c:v>1635</c:v>
                </c:pt>
                <c:pt idx="6">
                  <c:v>1615</c:v>
                </c:pt>
                <c:pt idx="9">
                  <c:v>1606</c:v>
                </c:pt>
                <c:pt idx="12">
                  <c:v>1585</c:v>
                </c:pt>
              </c:numCache>
            </c:numRef>
          </c:val>
          <c:extLst>
            <c:ext xmlns:c16="http://schemas.microsoft.com/office/drawing/2014/chart" uri="{C3380CC4-5D6E-409C-BE32-E72D297353CC}">
              <c16:uniqueId val="{00000007-8FBB-4578-8512-B5F020EBF5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740</c:v>
                </c:pt>
                <c:pt idx="2">
                  <c:v>#N/A</c:v>
                </c:pt>
                <c:pt idx="3">
                  <c:v>#N/A</c:v>
                </c:pt>
                <c:pt idx="4">
                  <c:v>684</c:v>
                </c:pt>
                <c:pt idx="5">
                  <c:v>#N/A</c:v>
                </c:pt>
                <c:pt idx="6">
                  <c:v>#N/A</c:v>
                </c:pt>
                <c:pt idx="7">
                  <c:v>693</c:v>
                </c:pt>
                <c:pt idx="8">
                  <c:v>#N/A</c:v>
                </c:pt>
                <c:pt idx="9">
                  <c:v>#N/A</c:v>
                </c:pt>
                <c:pt idx="10">
                  <c:v>683</c:v>
                </c:pt>
                <c:pt idx="11">
                  <c:v>#N/A</c:v>
                </c:pt>
                <c:pt idx="12">
                  <c:v>#N/A</c:v>
                </c:pt>
                <c:pt idx="13">
                  <c:v>676</c:v>
                </c:pt>
                <c:pt idx="14">
                  <c:v>#N/A</c:v>
                </c:pt>
              </c:numCache>
            </c:numRef>
          </c:val>
          <c:smooth val="0"/>
          <c:extLst>
            <c:ext xmlns:c16="http://schemas.microsoft.com/office/drawing/2014/chart" uri="{C3380CC4-5D6E-409C-BE32-E72D297353CC}">
              <c16:uniqueId val="{00000008-8FBB-4578-8512-B5F020EBF5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9726</c:v>
                </c:pt>
                <c:pt idx="5">
                  <c:v>9428</c:v>
                </c:pt>
                <c:pt idx="8">
                  <c:v>9411</c:v>
                </c:pt>
                <c:pt idx="11">
                  <c:v>9306</c:v>
                </c:pt>
                <c:pt idx="14">
                  <c:v>9258</c:v>
                </c:pt>
              </c:numCache>
            </c:numRef>
          </c:val>
          <c:extLst>
            <c:ext xmlns:c16="http://schemas.microsoft.com/office/drawing/2014/chart" uri="{C3380CC4-5D6E-409C-BE32-E72D297353CC}">
              <c16:uniqueId val="{00000000-281C-478E-AA6D-E19FE02A95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636</c:v>
                </c:pt>
                <c:pt idx="5">
                  <c:v>535</c:v>
                </c:pt>
                <c:pt idx="8">
                  <c:v>442</c:v>
                </c:pt>
                <c:pt idx="11">
                  <c:v>381</c:v>
                </c:pt>
                <c:pt idx="14">
                  <c:v>310</c:v>
                </c:pt>
              </c:numCache>
            </c:numRef>
          </c:val>
          <c:extLst>
            <c:ext xmlns:c16="http://schemas.microsoft.com/office/drawing/2014/chart" uri="{C3380CC4-5D6E-409C-BE32-E72D297353CC}">
              <c16:uniqueId val="{00000001-281C-478E-AA6D-E19FE02A95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2140</c:v>
                </c:pt>
                <c:pt idx="5">
                  <c:v>2595</c:v>
                </c:pt>
                <c:pt idx="8">
                  <c:v>3295</c:v>
                </c:pt>
                <c:pt idx="11">
                  <c:v>3852</c:v>
                </c:pt>
                <c:pt idx="14">
                  <c:v>3926</c:v>
                </c:pt>
              </c:numCache>
            </c:numRef>
          </c:val>
          <c:extLst>
            <c:ext xmlns:c16="http://schemas.microsoft.com/office/drawing/2014/chart" uri="{C3380CC4-5D6E-409C-BE32-E72D297353CC}">
              <c16:uniqueId val="{00000002-281C-478E-AA6D-E19FE02A95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1C-478E-AA6D-E19FE02A95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1C-478E-AA6D-E19FE02A95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5-281C-478E-AA6D-E19FE02A95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952</c:v>
                </c:pt>
                <c:pt idx="3">
                  <c:v>820</c:v>
                </c:pt>
                <c:pt idx="6">
                  <c:v>773</c:v>
                </c:pt>
                <c:pt idx="9">
                  <c:v>638</c:v>
                </c:pt>
                <c:pt idx="12">
                  <c:v>543</c:v>
                </c:pt>
              </c:numCache>
            </c:numRef>
          </c:val>
          <c:extLst>
            <c:ext xmlns:c16="http://schemas.microsoft.com/office/drawing/2014/chart" uri="{C3380CC4-5D6E-409C-BE32-E72D297353CC}">
              <c16:uniqueId val="{00000006-281C-478E-AA6D-E19FE02A95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81C-478E-AA6D-E19FE02A95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1648</c:v>
                </c:pt>
                <c:pt idx="3">
                  <c:v>1563</c:v>
                </c:pt>
                <c:pt idx="6">
                  <c:v>1466</c:v>
                </c:pt>
                <c:pt idx="9">
                  <c:v>1443</c:v>
                </c:pt>
                <c:pt idx="12">
                  <c:v>1494</c:v>
                </c:pt>
              </c:numCache>
            </c:numRef>
          </c:val>
          <c:extLst>
            <c:ext xmlns:c16="http://schemas.microsoft.com/office/drawing/2014/chart" uri="{C3380CC4-5D6E-409C-BE32-E72D297353CC}">
              <c16:uniqueId val="{00000008-281C-478E-AA6D-E19FE02A95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547</c:v>
                </c:pt>
                <c:pt idx="3">
                  <c:v>467</c:v>
                </c:pt>
                <c:pt idx="6">
                  <c:v>387</c:v>
                </c:pt>
                <c:pt idx="9">
                  <c:v>307</c:v>
                </c:pt>
                <c:pt idx="12">
                  <c:v>226</c:v>
                </c:pt>
              </c:numCache>
            </c:numRef>
          </c:val>
          <c:extLst>
            <c:ext xmlns:c16="http://schemas.microsoft.com/office/drawing/2014/chart" uri="{C3380CC4-5D6E-409C-BE32-E72D297353CC}">
              <c16:uniqueId val="{00000009-281C-478E-AA6D-E19FE02A95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13457</c:v>
                </c:pt>
                <c:pt idx="3">
                  <c:v>12767</c:v>
                </c:pt>
                <c:pt idx="6">
                  <c:v>12159</c:v>
                </c:pt>
                <c:pt idx="9">
                  <c:v>12213</c:v>
                </c:pt>
                <c:pt idx="12">
                  <c:v>12390</c:v>
                </c:pt>
              </c:numCache>
            </c:numRef>
          </c:val>
          <c:extLst>
            <c:ext xmlns:c16="http://schemas.microsoft.com/office/drawing/2014/chart" uri="{C3380CC4-5D6E-409C-BE32-E72D297353CC}">
              <c16:uniqueId val="{0000000A-281C-478E-AA6D-E19FE02A95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4101</c:v>
                </c:pt>
                <c:pt idx="2">
                  <c:v>#N/A</c:v>
                </c:pt>
                <c:pt idx="3">
                  <c:v>#N/A</c:v>
                </c:pt>
                <c:pt idx="4">
                  <c:v>3058</c:v>
                </c:pt>
                <c:pt idx="5">
                  <c:v>#N/A</c:v>
                </c:pt>
                <c:pt idx="6">
                  <c:v>#N/A</c:v>
                </c:pt>
                <c:pt idx="7">
                  <c:v>1638</c:v>
                </c:pt>
                <c:pt idx="8">
                  <c:v>#N/A</c:v>
                </c:pt>
                <c:pt idx="9">
                  <c:v>#N/A</c:v>
                </c:pt>
                <c:pt idx="10">
                  <c:v>1064</c:v>
                </c:pt>
                <c:pt idx="11">
                  <c:v>#N/A</c:v>
                </c:pt>
                <c:pt idx="12">
                  <c:v>#N/A</c:v>
                </c:pt>
                <c:pt idx="13">
                  <c:v>1160</c:v>
                </c:pt>
                <c:pt idx="14">
                  <c:v>#N/A</c:v>
                </c:pt>
              </c:numCache>
            </c:numRef>
          </c:val>
          <c:smooth val="0"/>
          <c:extLst>
            <c:ext xmlns:c16="http://schemas.microsoft.com/office/drawing/2014/chart" uri="{C3380CC4-5D6E-409C-BE32-E72D297353CC}">
              <c16:uniqueId val="{0000000B-281C-478E-AA6D-E19FE02A95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2045</c:v>
                </c:pt>
                <c:pt idx="1">
                  <c:v>2276</c:v>
                </c:pt>
                <c:pt idx="2">
                  <c:v>2331</c:v>
                </c:pt>
              </c:numCache>
            </c:numRef>
          </c:val>
          <c:extLst>
            <c:ext xmlns:c16="http://schemas.microsoft.com/office/drawing/2014/chart" uri="{C3380CC4-5D6E-409C-BE32-E72D297353CC}">
              <c16:uniqueId val="{00000000-DAA5-434C-BF28-3ED6A9629D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243</c:v>
                </c:pt>
                <c:pt idx="1">
                  <c:v>295</c:v>
                </c:pt>
                <c:pt idx="2">
                  <c:v>314</c:v>
                </c:pt>
              </c:numCache>
            </c:numRef>
          </c:val>
          <c:extLst>
            <c:ext xmlns:c16="http://schemas.microsoft.com/office/drawing/2014/chart" uri="{C3380CC4-5D6E-409C-BE32-E72D297353CC}">
              <c16:uniqueId val="{00000001-DAA5-434C-BF28-3ED6A9629D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984</c:v>
                </c:pt>
                <c:pt idx="1">
                  <c:v>1240</c:v>
                </c:pt>
                <c:pt idx="2">
                  <c:v>1244</c:v>
                </c:pt>
              </c:numCache>
            </c:numRef>
          </c:val>
          <c:extLst>
            <c:ext xmlns:c16="http://schemas.microsoft.com/office/drawing/2014/chart" uri="{C3380CC4-5D6E-409C-BE32-E72D297353CC}">
              <c16:uniqueId val="{00000002-DAA5-434C-BF28-3ED6A9629D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年度に公債費負担適正化計画を策定以降、新規地方債の抑制により元利償還金が減少してきた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分子の減少により実質公債費比率は減少してきたところで</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あり、令和元</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年度決算までは元利償還金が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百万円台の横ばいで推移することから実質公債費比率も横ばいで推移する見込みである。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年度に事業が完了した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本庁舎建設や小学校改築、今後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完成</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予定の船舶建造等の大型事業による元利償還金の増加要因に加え、普通交付税合併算定替えの減額による分母の減少が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見込まれる。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過去の大型事業による年間</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百万円の元利償還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は令和２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年度で完済する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新規地方債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発行に係る償還も始まることから、計画的な財政運営により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の改善に努める。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記入すべき積立なし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年度の合併以降、地方債残高が減少してきたことに加え、普通交付税が一本算定となる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年度以降の財政不安に備えて基金積立に努めてきたことにより、将来負担比率は着実に</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低下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してきた。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地方債残高</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微増と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年度においては将来負担比率の分子も微増へと転じた。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ごみ処理場更新や光回線整備</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をはじめとする大型事業に伴う多額の地方債発行を見込んでおり、地方債残高の増加によって分子が増となる一方、普通交付税</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が一本算定となることで</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減額が確実であることから分母が減少し、３～５年の短期的見通しとして、将来負担比率はやや増加する見込みである。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これらの要因を踏まえ、今後も引き続き行財政改革による歳出削減や、新規地方債発行額を最低限元金償還額以下に抑えるなどにより、健全な財政運営に努める。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鹿児島県屋久島町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「屋久島町だいすき基金」「世界自然遺産屋久島山岳部環境保全基金」については寄附金を財源としているため、寄附金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により基金積立て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変動</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基金残高は前者が増、後者は減となった。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また、徹底した歳出抑制により、財政調整基金をはじめ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全体として基金残高は増加したものの、大型事業に係る財源の一部として取り崩した公共施設整備基金については、積立額を取り崩し額が上回ったことにより減少した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年度の決算時に財政調整基金が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であったことから、公共施設の修繕や更新を先送りして基金を積み立ててきたが、それも限界となりつつある。財政調整基金については、ある程度の規模に達したこともあり、公債費を増やさないよう基金の活用も検討。また、特定目的基金を国県補助金や町債発行では賄えない分の財源として活用し、公共施設の更新や住民環境の向上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新設や改修などに要する経費の財源に充てることを目的として設置。大規模な施設整備や長寿命化整備などを行う場合に、国県補助金や町債発行では賄えない建設事業費の財源として活用。</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・屋久島町だいすき基金：本町へ寄附された「だいすき寄附金」（ふるさと納税）を適正に管理運用するために設置。環境保全対策事業や、活性化に関する事業の財源として活用。　</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岩崎育英奨学基金：</a:t>
          </a:r>
          <a:r>
            <a:rPr lang="ja-JP" altLang="en-US" sz="1100">
              <a:effectLst/>
              <a:latin typeface="ＭＳ ゴシック" panose="020B0609070205080204" pitchFamily="49" charset="-128"/>
              <a:ea typeface="ＭＳ ゴシック" panose="020B0609070205080204" pitchFamily="49" charset="-128"/>
            </a:rPr>
            <a:t>育英奨学資金としての貸与又は青少年研修費として運用する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事業の財源として活用。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・未来を担う人材育成基金：</a:t>
          </a:r>
          <a:r>
            <a:rPr lang="ja-JP" altLang="en-US" sz="1100">
              <a:effectLst/>
              <a:latin typeface="ＭＳ ゴシック" panose="020B0609070205080204" pitchFamily="49" charset="-128"/>
              <a:ea typeface="ＭＳ ゴシック" panose="020B0609070205080204" pitchFamily="49" charset="-128"/>
            </a:rPr>
            <a:t>主体的で活力ある町づくりを積極的に推進することを目的とし、幅広い視野と優秀な技術及び能力を有する人材を育成する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事業の財源として活用。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a:t>
          </a:r>
          <a:r>
            <a:rPr lang="ja-JP" altLang="en-US" sz="1100">
              <a:effectLst/>
              <a:latin typeface="ＭＳ ゴシック" panose="020B0609070205080204" pitchFamily="49" charset="-128"/>
              <a:ea typeface="ＭＳ ゴシック" panose="020B0609070205080204" pitchFamily="49" charset="-128"/>
            </a:rPr>
            <a:t>中山間地域における土地改良施設の機能を適正に発揮させるための集落共同活動の強化に対する支援事業を行うため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事業の財源として活用。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庁舎建設や学校改築等に多額の財源を要し、当基金を財源の一部として充当したことで減少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・屋久島町だいすき基金：基金活用事業の財源に充てた額よりも寄付金額が上回ったことで増加。</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岩崎育英奨学基金、未来を担う人材育成基金、中山間ふるさと・水と土保全基金については充当事業が行われなかったために預金利子のみ増加。</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年度以降に更新のごみ処理施設整備事業を控えている他、経年劣化による小中学校の補強・建替え等を予定しており、財源として取り崩す予定。今後も公共施設の老朽化対応のために積立てと取崩しを行う。</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・屋久島町だいすき基金：平成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年度以降、寄附金の額が増えたこともあり、平成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年度からは基金活用事業の拡大を行っている。寄附金の額に応じて今後も活用を行う。</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・岩崎育英奨学基金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：基金充当すべき事業が行われる際に財源として活用。</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未来を担う人材育成基金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基金充当すべき事業が行われる際に財源として活用。</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中山間ふるさと・水と土保全基金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基金充当すべき事業が行われる際に財源として活用。</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純繰越金及び普通交付税の合併算定替特例措置の適用による。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普通交付税の合併算定替による特例措置が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年度で終了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に加え、ごみ処理施設や学校施設の更新も控えていることから、今までのように積み立てることは難しい。今後は扶助費や補助費といった経常経費の増加が見込まれ、予算不足が顕著になることから、減少していく見込み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前年度の純繰越金と決算剰余金にて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本町は類似他団体に比べて公債費の額が大きく、次年度以降も大型事業が控えていることから今後も多額の起債を予定している。公債費率改善のために減債基金での繰上償還も検討している。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12,586
12,490
540.48
11,490,666
11,016,991
272,766
6,092,164
12,389,753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　人口の減少や全国平均を上回る高齢化率（</a:t>
          </a:r>
          <a:r>
            <a:rPr kumimoji="1" lang="ja-JP" altLang="en-US" sz="8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年９月末 </a:t>
          </a:r>
          <a:r>
            <a:rPr kumimoji="1" lang="en-US"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35.3</a:t>
          </a: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に加え、町内に多額の税収を生む大企業がなく、離島であるが故にベッドタウンにもなり得えないこと等により財政基盤が弱く、また、各種事業の財源として辺地対策事業債や過疎対策事業債を多く活用しており、臨時財政対策債償還費も加えた多額の公債費が基準財政需要額を膨らませていること等により、類似団体平均をかなり下回っている。</a:t>
          </a:r>
          <a:endParaRPr kumimoji="1" lang="en-US" altLang="ja-JP" sz="8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経常経費の徹底的な見直しと抑制、投資的事業の見直しと厳選を実施するとともに、徴収体制の強化による税収確保に努め、財政の健全化を図る。さらに、これまでに引き続き、屋久島町だいすき寄附金（ふるさと納税）の積極的なＰＲによる歳入確保を図る。</a:t>
          </a:r>
          <a:endParaRPr kumimoji="1" lang="en-US" altLang="ja-JP" sz="8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なお、出張所を６箇所設置しているほか、福祉事務所も設置していることから類似団体に比べて多い職員数を抱えており、これまで定員管理による人件費の抑制に努めてきたところではあるが、これ以上の人員削減は行政運営上、厳しいものがある。本庁舎建設に合わせ</a:t>
          </a:r>
          <a:r>
            <a:rPr kumimoji="1" lang="ja-JP" altLang="en-US" sz="800">
              <a:solidFill>
                <a:sysClr val="windowText" lastClr="000000"/>
              </a:solidFill>
              <a:effectLst/>
              <a:latin typeface="ＭＳ ゴシック" panose="020B0609070205080204" pitchFamily="49" charset="-128"/>
              <a:ea typeface="ＭＳ ゴシック" panose="020B0609070205080204" pitchFamily="49" charset="-128"/>
              <a:cs typeface="+mn-cs"/>
            </a:rPr>
            <a:t>て</a:t>
          </a: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組織再編を</a:t>
          </a:r>
          <a:r>
            <a:rPr kumimoji="1" lang="ja-JP" altLang="en-US" sz="800">
              <a:solidFill>
                <a:sysClr val="windowText" lastClr="000000"/>
              </a:solidFill>
              <a:effectLst/>
              <a:latin typeface="ＭＳ ゴシック" panose="020B0609070205080204" pitchFamily="49" charset="-128"/>
              <a:ea typeface="ＭＳ ゴシック" panose="020B0609070205080204" pitchFamily="49" charset="-128"/>
              <a:cs typeface="+mn-cs"/>
            </a:rPr>
            <a:t>行ったところではあるが、さらに</a:t>
          </a:r>
          <a:r>
            <a:rPr kumimoji="1" lang="ja-JP" altLang="ja-JP" sz="800">
              <a:solidFill>
                <a:sysClr val="windowText" lastClr="000000"/>
              </a:solidFill>
              <a:effectLst/>
              <a:latin typeface="ＭＳ ゴシック" panose="020B0609070205080204" pitchFamily="49" charset="-128"/>
              <a:ea typeface="ＭＳ ゴシック" panose="020B0609070205080204" pitchFamily="49" charset="-128"/>
              <a:cs typeface="+mn-cs"/>
            </a:rPr>
            <a:t>効率的かつスリムな組織機構に改革を進める。</a:t>
          </a:r>
          <a:endParaRPr lang="ja-JP" altLang="ja-JP" sz="8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財政基盤が弱く、税収増が見込めないことから、歳入は地方交付税に依存しており、普通交付税額が本比率に大きな影響を及ぼしている。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退職手当組合負担金の見直しにより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は減となったが、</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生活保護扶助費や</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子どものための教育・保育給付費などによる扶助費の増</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物件費の増、補助費の増などによ</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経常経費総額</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増加（対前年度比＋</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3,797</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し、臨時の財源充当額が減</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117,897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となったことで</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、経常収支比率は前年度から</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悪化した。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大型事業に伴う</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新規地方債</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はやむを得ないが、できる限り地方債</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発行</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抑制</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、歳出予算の徹底した削減に努めるなど事務事業の見直しを進め、経常経費の削減を図り、比率の改善を目指す。</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65</xdr:row>
      <xdr:rowOff>3048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4112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68326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880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82804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880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65</xdr:row>
      <xdr:rowOff>70612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5560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32004</xdr:rowOff>
    </xdr:from>
    <xdr:to>
      <xdr:col>11</xdr:col>
      <xdr:colOff>82550</xdr:colOff>
      <xdr:row>64</xdr:row>
      <xdr:rowOff>133604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5,339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円増加しており、類似団体平均、県内平均を大きく上回っている。これは次の要因によるものである。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人件費については、本町の地理の特性であるが、島の周囲沿岸部に居住区域が点在しており、実質稼働距離が長いことから、行政サービス低下を招かないよう６箇所の出張所を設置し、職員を配置している。また、福祉事務所設置町であることから、生活保護業務に携わる職員を有しているため、類似団体平均よりも職員数が多い。</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物件費についても、この支所・出張所の管理経費をはじめ、公共施設を多数有しているため、多額となっている。指定管理者制度を導入し管理運営を委託している施設もあるが、離島で経済圏が狭いことからも、競争相手が少なく、理想とするコスト削減効果が望めない状況である。さらに、近年は、ごみ処理施設の維持管理経費が財政を圧迫する大きな要因の一つであることからも、廃棄物政策の見直しが必要となっ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80256</xdr:rowOff>
    </xdr:from>
    <xdr:to>
      <xdr:col>23</xdr:col>
      <xdr:colOff>133350</xdr:colOff>
      <xdr:row>83</xdr:row>
      <xdr:rowOff>101727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10606"/>
          <a:ext cx="8382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33806</xdr:rowOff>
    </xdr:from>
    <xdr:to>
      <xdr:col>19</xdr:col>
      <xdr:colOff>133350</xdr:colOff>
      <xdr:row>83</xdr:row>
      <xdr:rowOff>80256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64156"/>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33806</xdr:rowOff>
    </xdr:from>
    <xdr:to>
      <xdr:col>15</xdr:col>
      <xdr:colOff>82550</xdr:colOff>
      <xdr:row>83</xdr:row>
      <xdr:rowOff>57851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64156"/>
          <a:ext cx="889000" cy="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49719</xdr:rowOff>
    </xdr:from>
    <xdr:to>
      <xdr:col>11</xdr:col>
      <xdr:colOff>31750</xdr:colOff>
      <xdr:row>83</xdr:row>
      <xdr:rowOff>57851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80069"/>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50927</xdr:rowOff>
    </xdr:from>
    <xdr:to>
      <xdr:col>23</xdr:col>
      <xdr:colOff>184150</xdr:colOff>
      <xdr:row>83</xdr:row>
      <xdr:rowOff>152527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23004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5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29456</xdr:rowOff>
    </xdr:from>
    <xdr:to>
      <xdr:col>19</xdr:col>
      <xdr:colOff>184150</xdr:colOff>
      <xdr:row>83</xdr:row>
      <xdr:rowOff>131056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115833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4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154456</xdr:rowOff>
    </xdr:from>
    <xdr:to>
      <xdr:col>15</xdr:col>
      <xdr:colOff>133350</xdr:colOff>
      <xdr:row>83</xdr:row>
      <xdr:rowOff>84606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69383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29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7051</xdr:rowOff>
    </xdr:from>
    <xdr:to>
      <xdr:col>11</xdr:col>
      <xdr:colOff>82550</xdr:colOff>
      <xdr:row>83</xdr:row>
      <xdr:rowOff>108651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93428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2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170369</xdr:rowOff>
    </xdr:from>
    <xdr:to>
      <xdr:col>7</xdr:col>
      <xdr:colOff>31750</xdr:colOff>
      <xdr:row>83</xdr:row>
      <xdr:rowOff>100519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85296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1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ここ数年横ばいの状況であるが、類似団体平均よりわずかに高い数値となっている。本町の給与については国の制度に準じており、各年度の指数の増減は人事異動等に伴う職員構成の変動や年齢階層の変動の影響が大きいと考えている。小規模自治体のため、異動の人数が少なくても場合によっては数値の動きが顕著な場合がある。</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現状、全体の年齢構成としては高年齢層の職員が多く、今後も引き続き適正な定員管理を心掛け、全体の年齢層のバランスを勘案</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ながら、勧奨退職の励行、定年退職者数に見合った新規採用、適正な給与格付けを行うとともに、昇給・昇格については人事評価に基づくものとするよう努めていきたい。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56545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3822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56545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037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159052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807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33564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807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本町は屋久島と口永良部島の二つの離島を行政区域としている。特に屋久島はその大部分が山岳地帯で占めらていることから、居住区域は島の周囲沿岸部となっており、行政区域が広範囲であるため、本庁舎のほか</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出張所、口永良部島に１出張所を設置し、行政サービスに努めている。したがって、支所・出張所に配する職員も相当数必要なことや、福祉事務所設置町として生活保護業務を移管されていること等から、本指数は類似団体平均を上回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の合併以降、定年退職者及び早期退職者も多く、合併効果による職員数削減も自然減という形で年々減少してきた。しかしながら、今後となると、現職員の年齢構成から今後の職員数削減はこれまでのようにはいかないため、</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組織再編等を図り、新規採用の抑制に</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努めていく。</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26112</xdr:rowOff>
    </xdr:from>
    <xdr:to>
      <xdr:col>81</xdr:col>
      <xdr:colOff>44450</xdr:colOff>
      <xdr:row>62</xdr:row>
      <xdr:rowOff>43002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56012"/>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10668</xdr:rowOff>
    </xdr:from>
    <xdr:to>
      <xdr:col>77</xdr:col>
      <xdr:colOff>44450</xdr:colOff>
      <xdr:row>62</xdr:row>
      <xdr:rowOff>26112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40568"/>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158953</xdr:rowOff>
    </xdr:from>
    <xdr:to>
      <xdr:col>72</xdr:col>
      <xdr:colOff>203200</xdr:colOff>
      <xdr:row>62</xdr:row>
      <xdr:rowOff>10668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1740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152679</xdr:rowOff>
    </xdr:from>
    <xdr:to>
      <xdr:col>68</xdr:col>
      <xdr:colOff>152400</xdr:colOff>
      <xdr:row>61</xdr:row>
      <xdr:rowOff>158953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11129"/>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163652</xdr:rowOff>
    </xdr:from>
    <xdr:to>
      <xdr:col>81</xdr:col>
      <xdr:colOff>95250</xdr:colOff>
      <xdr:row>62</xdr:row>
      <xdr:rowOff>93802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135729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9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146762</xdr:rowOff>
    </xdr:from>
    <xdr:to>
      <xdr:col>77</xdr:col>
      <xdr:colOff>95250</xdr:colOff>
      <xdr:row>62</xdr:row>
      <xdr:rowOff>76912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61689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91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131318</xdr:rowOff>
    </xdr:from>
    <xdr:to>
      <xdr:col>73</xdr:col>
      <xdr:colOff>44450</xdr:colOff>
      <xdr:row>62</xdr:row>
      <xdr:rowOff>61468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46245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108153</xdr:rowOff>
    </xdr:from>
    <xdr:to>
      <xdr:col>68</xdr:col>
      <xdr:colOff>203200</xdr:colOff>
      <xdr:row>62</xdr:row>
      <xdr:rowOff>38303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23080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101879</xdr:rowOff>
    </xdr:from>
    <xdr:to>
      <xdr:col>64</xdr:col>
      <xdr:colOff>152400</xdr:colOff>
      <xdr:row>62</xdr:row>
      <xdr:rowOff>32029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4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年度に策定した公債費負担適正化計画に基づき、新規地方債の発行抑制に努めてきた結果、平成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％を下回ることができ、平成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年度決算においては、前年度からさらに</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ポイント低下し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しかしながら、依然として類似団体平均を大きく上回っているとともに、県内でも突出して悪い状況に変わりはない。さらに、光回線敷設事業やごみ処理施設建設事業などの大型事業による多額の新発債が見込まれるため、公共施設整備基金の活用や、年度ごとの新発債総額を最低限元金償還額以下に抑制するなど、普通建設事業の適正な計画・管理・縮小を行い、財政計画を綿密に立てることにより、適正な公債費管理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40096</xdr:rowOff>
    </xdr:from>
    <xdr:to>
      <xdr:col>81</xdr:col>
      <xdr:colOff>44450</xdr:colOff>
      <xdr:row>43</xdr:row>
      <xdr:rowOff>46990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1244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88356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193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88356</xdr:rowOff>
    </xdr:from>
    <xdr:to>
      <xdr:col>72</xdr:col>
      <xdr:colOff>203200</xdr:colOff>
      <xdr:row>43</xdr:row>
      <xdr:rowOff>136616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607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136616</xdr:rowOff>
    </xdr:from>
    <xdr:to>
      <xdr:col>68</xdr:col>
      <xdr:colOff>152400</xdr:colOff>
      <xdr:row>44</xdr:row>
      <xdr:rowOff>34109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089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160746</xdr:rowOff>
    </xdr:from>
    <xdr:to>
      <xdr:col>81</xdr:col>
      <xdr:colOff>95250</xdr:colOff>
      <xdr:row>43</xdr:row>
      <xdr:rowOff>90896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132823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3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37556</xdr:rowOff>
    </xdr:from>
    <xdr:to>
      <xdr:col>73</xdr:col>
      <xdr:colOff>44450</xdr:colOff>
      <xdr:row>43</xdr:row>
      <xdr:rowOff>139156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123933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85816</xdr:rowOff>
    </xdr:from>
    <xdr:to>
      <xdr:col>68</xdr:col>
      <xdr:colOff>203200</xdr:colOff>
      <xdr:row>44</xdr:row>
      <xdr:rowOff>15966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743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4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154759</xdr:rowOff>
    </xdr:from>
    <xdr:to>
      <xdr:col>64</xdr:col>
      <xdr:colOff>152400</xdr:colOff>
      <xdr:row>44</xdr:row>
      <xdr:rowOff>84909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69686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類似団体平均よりも高い比率となっている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。これまで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新規地方債の発行抑制と基金積立努力により年々改善されてきて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たが、大型事業による新規地方債の発行が前年度を上回ったために将来負担比率も悪化する結果となった。これ以上の比率の上昇を抑える必要があるが、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光回線敷設事業やごみ処理施設建設事業といった大型事業による多額の新規地方債発行が見込まれており、悪化が予想されることから、公債費等義務的経費の削減を中心とする行財政改革を進め財政の健全化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138472</xdr:rowOff>
    </xdr:from>
    <xdr:to>
      <xdr:col>81</xdr:col>
      <xdr:colOff>44450</xdr:colOff>
      <xdr:row>14</xdr:row>
      <xdr:rowOff>156168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538772"/>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138472</xdr:rowOff>
    </xdr:from>
    <xdr:to>
      <xdr:col>77</xdr:col>
      <xdr:colOff>44450</xdr:colOff>
      <xdr:row>15</xdr:row>
      <xdr:rowOff>67564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3877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67564</xdr:rowOff>
    </xdr:from>
    <xdr:to>
      <xdr:col>72</xdr:col>
      <xdr:colOff>203200</xdr:colOff>
      <xdr:row>16</xdr:row>
      <xdr:rowOff>125349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39314"/>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125349</xdr:rowOff>
    </xdr:from>
    <xdr:to>
      <xdr:col>68</xdr:col>
      <xdr:colOff>152400</xdr:colOff>
      <xdr:row>17</xdr:row>
      <xdr:rowOff>134874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6854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105368</xdr:rowOff>
    </xdr:from>
    <xdr:to>
      <xdr:col>81</xdr:col>
      <xdr:colOff>95250</xdr:colOff>
      <xdr:row>15</xdr:row>
      <xdr:rowOff>35518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77445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7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87672</xdr:rowOff>
    </xdr:from>
    <xdr:to>
      <xdr:col>77</xdr:col>
      <xdr:colOff>95250</xdr:colOff>
      <xdr:row>15</xdr:row>
      <xdr:rowOff>17822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2599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7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16764</xdr:rowOff>
    </xdr:from>
    <xdr:to>
      <xdr:col>73</xdr:col>
      <xdr:colOff>44450</xdr:colOff>
      <xdr:row>15</xdr:row>
      <xdr:rowOff>118364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103141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67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74549</xdr:rowOff>
    </xdr:from>
    <xdr:to>
      <xdr:col>68</xdr:col>
      <xdr:colOff>203200</xdr:colOff>
      <xdr:row>17</xdr:row>
      <xdr:rowOff>4699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160926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84074</xdr:rowOff>
    </xdr:from>
    <xdr:to>
      <xdr:col>64</xdr:col>
      <xdr:colOff>152400</xdr:colOff>
      <xdr:row>18</xdr:row>
      <xdr:rowOff>14224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170451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12,586
12,490
540.48
11,490,666
11,016,991
272,766
6,092,164
12,389,753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退職手当組合負担金の見直しにより前年度から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減少しており、類似団体平均を下回って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本庁舎に加えて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出張所、福祉事務所を設置している当町は、類似団体に比べて職員数が多く、経常人件費は高い状況にある。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本庁舎建設及びそれに伴う組織再編を人件費削減の転換点とし、適正な職員定数管理に努めていきたい。</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前年度より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増加、類似団体平均及び県内平均を大きく上回って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本庁舎のほか</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出張所を抱えていることによる施設維持管理経費が大きい</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こと</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。稼働して十数年経過するごみ処理施設の維持管理経費に莫大な費用がかかっていること</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（環境に配慮したごみ処理に取り組んでいる</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ことにより、島外搬出費用を含めたリサイクル費用が膨大である</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公共施設を多く保有しているため、指定管理者制度を導入しているが、離島という地域事情から競争によるコスト削減につながらないこと、等が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原因として</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挙げられる。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これまで、徹底した経常経費削減に取り組んできたが、既に限界に近い。今後は、公共施設総合管理計画のもとにした個別計画の策定により、施設の統廃合や、譲渡・売却等を行い、適正規模の施設管理に努めたい。</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54610</xdr:rowOff>
    </xdr:from>
    <xdr:to>
      <xdr:col>82</xdr:col>
      <xdr:colOff>107950</xdr:colOff>
      <xdr:row>19</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12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19</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28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142240</xdr:rowOff>
    </xdr:from>
    <xdr:to>
      <xdr:col>73</xdr:col>
      <xdr:colOff>180975</xdr:colOff>
      <xdr:row>19</xdr:row>
      <xdr:rowOff>54610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28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54610</xdr:rowOff>
    </xdr:from>
    <xdr:to>
      <xdr:col>69</xdr:col>
      <xdr:colOff>92075</xdr:colOff>
      <xdr:row>19</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312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xdr:rowOff>
    </xdr:from>
    <xdr:to>
      <xdr:col>78</xdr:col>
      <xdr:colOff>120650</xdr:colOff>
      <xdr:row>19</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90187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xdr:rowOff>
    </xdr:from>
    <xdr:to>
      <xdr:col>69</xdr:col>
      <xdr:colOff>142875</xdr:colOff>
      <xdr:row>19</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90187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生活保護医療扶助費や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子どものための教育・保育給付費の増加、自立支援給付費の増加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が顕著であり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結果、</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回っ</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全国的にも扶助費は増加傾向に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あり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本町も同様の傾向となっている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社会情勢に合わせたサービスを的確に行っていくとともに、訪問系サービス等の充実を図り、予防段階での取組みをしっかりと進めていく。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58</xdr:row>
      <xdr:rowOff>101600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028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数値は前年度並みであった。類似団体平均を下回っているものの、本町は公債費並びに物件費の割合が高いことから、他の費目が総じて低く抑えられている状況にある。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当町の特別会計運営は、総じて独立採算とは程遠い経営となっているため、一般会計繰入金に頼ったものとなっており、特に簡易水道事業は、水道使用料</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適正負担とは言い難く、使用料等の適正化が今後の大きな課題である。収支バランスを見極め、適正な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利用者</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負担による事業運営となるよう注視していく。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97609</xdr:rowOff>
    </xdr:from>
    <xdr:to>
      <xdr:col>82</xdr:col>
      <xdr:colOff>107950</xdr:colOff>
      <xdr:row>56</xdr:row>
      <xdr:rowOff>117203</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9880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97609</xdr:rowOff>
    </xdr:from>
    <xdr:to>
      <xdr:col>78</xdr:col>
      <xdr:colOff>69850</xdr:colOff>
      <xdr:row>56</xdr:row>
      <xdr:rowOff>97609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98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64951</xdr:rowOff>
    </xdr:from>
    <xdr:to>
      <xdr:col>73</xdr:col>
      <xdr:colOff>180975</xdr:colOff>
      <xdr:row>56</xdr:row>
      <xdr:rowOff>97609</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661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64951</xdr:rowOff>
    </xdr:from>
    <xdr:to>
      <xdr:col>69</xdr:col>
      <xdr:colOff>92075</xdr:colOff>
      <xdr:row>56</xdr:row>
      <xdr:rowOff>97609</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6661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66403</xdr:rowOff>
    </xdr:from>
    <xdr:to>
      <xdr:col>82</xdr:col>
      <xdr:colOff>158750</xdr:colOff>
      <xdr:row>56</xdr:row>
      <xdr:rowOff>168003</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82930</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1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46809</xdr:rowOff>
    </xdr:from>
    <xdr:to>
      <xdr:col>78</xdr:col>
      <xdr:colOff>120650</xdr:colOff>
      <xdr:row>56</xdr:row>
      <xdr:rowOff>148409</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46809</xdr:rowOff>
    </xdr:from>
    <xdr:to>
      <xdr:col>74</xdr:col>
      <xdr:colOff>31750</xdr:colOff>
      <xdr:row>56</xdr:row>
      <xdr:rowOff>148409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125928</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類似団体平均を下回っているものの、本町は公債費並びに物件費の割合が高いことから、他の費目が総じて低く抑えられている状況にある。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公債費の占める割合が高い当町では、他の経常経費削減に努めなければならず、各種団体への補助金についてもこれまで見直しを実施してきたが、今後も継続的に行い、必要性の低い補助金は見直しや廃止を行う方針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30988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1803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30988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620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44704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合併旧町に加えて広域連合の地方債残高を承継したことから公債費は高い水準で推移している。平成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年度には実質公債費比率が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％を超えたため、公債費負担適正化計画を策定し、新規地方債の発行抑制等により、公債費削減に取り組んできた。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その成果もあり、公債費のピークであった平成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2,147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百万円から、平成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1,585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百万円まで減少（△</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562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百万円）し</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たが、新規地方債発行による将来償還金額の増加に伴い、公債費も今後は上昇が見込まれる</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公債費は類似団体平均及び県内でも非常に高い水準にあることから、引き続き普通建設事業の厳選と新規地方債の発行抑制は必要であるが、光回線敷設事業やごみ処理施設建設事業など、多額の地方債に頼る大型事業も</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計画</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されていることから、財政計画を綿密に立て財政健全化に努める。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165863</xdr:rowOff>
    </xdr:from>
    <xdr:to>
      <xdr:col>24</xdr:col>
      <xdr:colOff>25400</xdr:colOff>
      <xdr:row>80</xdr:row>
      <xdr:rowOff>3556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7104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xdr:rowOff>
    </xdr:from>
    <xdr:to>
      <xdr:col>19</xdr:col>
      <xdr:colOff>187325</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7195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21844</xdr:rowOff>
    </xdr:from>
    <xdr:to>
      <xdr:col>15</xdr:col>
      <xdr:colOff>98425</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7378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21844</xdr:rowOff>
    </xdr:from>
    <xdr:to>
      <xdr:col>11</xdr:col>
      <xdr:colOff>9525</xdr:colOff>
      <xdr:row>80</xdr:row>
      <xdr:rowOff>117856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7378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87140</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124206</xdr:rowOff>
    </xdr:from>
    <xdr:to>
      <xdr:col>20</xdr:col>
      <xdr:colOff>38100</xdr:colOff>
      <xdr:row>80</xdr:row>
      <xdr:rowOff>54356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39133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142494</xdr:rowOff>
    </xdr:from>
    <xdr:to>
      <xdr:col>11</xdr:col>
      <xdr:colOff>60325</xdr:colOff>
      <xdr:row>80</xdr:row>
      <xdr:rowOff>72644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57421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67056</xdr:rowOff>
    </xdr:from>
    <xdr:to>
      <xdr:col>6</xdr:col>
      <xdr:colOff>171450</xdr:colOff>
      <xdr:row>80</xdr:row>
      <xdr:rowOff>168656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153433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類似団体平均よりも</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低い水準となっているが、本町は公債費の割合が突出しているためである。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健全な財政運営に向けては、経常収支比率の高い公債費、物件費を抑えていくことが肝要である。長期的に公債費の水準を低減させ、短期的には物件費を抑えていくなど、適正水準に向けた取組みを図りたい。</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75</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8280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58420</xdr:rowOff>
    </xdr:from>
    <xdr:to>
      <xdr:col>78</xdr:col>
      <xdr:colOff>69850</xdr:colOff>
      <xdr:row>74</xdr:row>
      <xdr:rowOff>140716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7457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74</xdr:row>
      <xdr:rowOff>136144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7457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75</xdr:row>
      <xdr:rowOff>19558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823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28194</xdr:rowOff>
    </xdr:from>
    <xdr:to>
      <xdr:col>82</xdr:col>
      <xdr:colOff>158750</xdr:colOff>
      <xdr:row>75</xdr:row>
      <xdr:rowOff>129794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44721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89916</xdr:rowOff>
    </xdr:from>
    <xdr:to>
      <xdr:col>78</xdr:col>
      <xdr:colOff>120650</xdr:colOff>
      <xdr:row>75</xdr:row>
      <xdr:rowOff>20066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30243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xdr:rowOff>
    </xdr:from>
    <xdr:to>
      <xdr:col>74</xdr:col>
      <xdr:colOff>31750</xdr:colOff>
      <xdr:row>74</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25671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32108</xdr:rowOff>
    </xdr:from>
    <xdr:to>
      <xdr:col>29</xdr:col>
      <xdr:colOff>127000</xdr:colOff>
      <xdr:row>16</xdr:row>
      <xdr:rowOff>76921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2933"/>
          <a:ext cx="647700" cy="4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76921</xdr:rowOff>
    </xdr:from>
    <xdr:to>
      <xdr:col>26</xdr:col>
      <xdr:colOff>50800</xdr:colOff>
      <xdr:row>16</xdr:row>
      <xdr:rowOff>131237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7746"/>
          <a:ext cx="698500" cy="5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131237</xdr:rowOff>
    </xdr:from>
    <xdr:to>
      <xdr:col>22</xdr:col>
      <xdr:colOff>114300</xdr:colOff>
      <xdr:row>16</xdr:row>
      <xdr:rowOff>150089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2062"/>
          <a:ext cx="698500" cy="1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138239</xdr:rowOff>
    </xdr:from>
    <xdr:to>
      <xdr:col>18</xdr:col>
      <xdr:colOff>177800</xdr:colOff>
      <xdr:row>16</xdr:row>
      <xdr:rowOff>150089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29064"/>
          <a:ext cx="698500" cy="1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152758</xdr:rowOff>
    </xdr:from>
    <xdr:to>
      <xdr:col>29</xdr:col>
      <xdr:colOff>177800</xdr:colOff>
      <xdr:row>16</xdr:row>
      <xdr:rowOff>82908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169285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26121</xdr:rowOff>
    </xdr:from>
    <xdr:to>
      <xdr:col>26</xdr:col>
      <xdr:colOff>101600</xdr:colOff>
      <xdr:row>16</xdr:row>
      <xdr:rowOff>127721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137898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5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80437</xdr:rowOff>
    </xdr:from>
    <xdr:to>
      <xdr:col>22</xdr:col>
      <xdr:colOff>165100</xdr:colOff>
      <xdr:row>17</xdr:row>
      <xdr:rowOff>10587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20764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99289</xdr:rowOff>
    </xdr:from>
    <xdr:to>
      <xdr:col>19</xdr:col>
      <xdr:colOff>38100</xdr:colOff>
      <xdr:row>17</xdr:row>
      <xdr:rowOff>29439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0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39616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5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87439</xdr:rowOff>
    </xdr:from>
    <xdr:to>
      <xdr:col>15</xdr:col>
      <xdr:colOff>101600</xdr:colOff>
      <xdr:row>17</xdr:row>
      <xdr:rowOff>17589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27766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229317</xdr:rowOff>
    </xdr:from>
    <xdr:to>
      <xdr:col>29</xdr:col>
      <xdr:colOff>127000</xdr:colOff>
      <xdr:row>33</xdr:row>
      <xdr:rowOff>231794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153867"/>
          <a:ext cx="647700" cy="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231794</xdr:rowOff>
    </xdr:from>
    <xdr:to>
      <xdr:col>26</xdr:col>
      <xdr:colOff>50800</xdr:colOff>
      <xdr:row>33</xdr:row>
      <xdr:rowOff>233280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156344"/>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233280</xdr:rowOff>
    </xdr:from>
    <xdr:to>
      <xdr:col>22</xdr:col>
      <xdr:colOff>114300</xdr:colOff>
      <xdr:row>33</xdr:row>
      <xdr:rowOff>258559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157830"/>
          <a:ext cx="698500" cy="2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191446</xdr:rowOff>
    </xdr:from>
    <xdr:to>
      <xdr:col>18</xdr:col>
      <xdr:colOff>177800</xdr:colOff>
      <xdr:row>33</xdr:row>
      <xdr:rowOff>258559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115996"/>
          <a:ext cx="698500" cy="67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178517</xdr:rowOff>
    </xdr:from>
    <xdr:to>
      <xdr:col>29</xdr:col>
      <xdr:colOff>177800</xdr:colOff>
      <xdr:row>33</xdr:row>
      <xdr:rowOff>280117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10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87094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1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180994</xdr:rowOff>
    </xdr:from>
    <xdr:to>
      <xdr:col>26</xdr:col>
      <xdr:colOff>101600</xdr:colOff>
      <xdr:row>33</xdr:row>
      <xdr:rowOff>282594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0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121321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7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182480</xdr:rowOff>
    </xdr:from>
    <xdr:to>
      <xdr:col>22</xdr:col>
      <xdr:colOff>165100</xdr:colOff>
      <xdr:row>33</xdr:row>
      <xdr:rowOff>284080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0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122807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7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207759</xdr:rowOff>
    </xdr:from>
    <xdr:to>
      <xdr:col>19</xdr:col>
      <xdr:colOff>38100</xdr:colOff>
      <xdr:row>33</xdr:row>
      <xdr:rowOff>309359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3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148086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9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140646</xdr:rowOff>
    </xdr:from>
    <xdr:to>
      <xdr:col>15</xdr:col>
      <xdr:colOff>101600</xdr:colOff>
      <xdr:row>33</xdr:row>
      <xdr:rowOff>242246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6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80973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3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12,586
12,490
540.48
11,490,666
11,016,991
272,766
6,092,164
12,389,753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125390</xdr:rowOff>
    </xdr:from>
    <xdr:to>
      <xdr:col>24</xdr:col>
      <xdr:colOff>63500</xdr:colOff>
      <xdr:row>36</xdr:row>
      <xdr:rowOff>147868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7590"/>
          <a:ext cx="838200" cy="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125390</xdr:rowOff>
    </xdr:from>
    <xdr:to>
      <xdr:col>19</xdr:col>
      <xdr:colOff>177800</xdr:colOff>
      <xdr:row>36</xdr:row>
      <xdr:rowOff>144927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7590"/>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121564</xdr:rowOff>
    </xdr:from>
    <xdr:to>
      <xdr:col>15</xdr:col>
      <xdr:colOff>50800</xdr:colOff>
      <xdr:row>36</xdr:row>
      <xdr:rowOff>144927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93764"/>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98430</xdr:rowOff>
    </xdr:from>
    <xdr:to>
      <xdr:col>10</xdr:col>
      <xdr:colOff>114300</xdr:colOff>
      <xdr:row>36</xdr:row>
      <xdr:rowOff>121564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70630"/>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97068</xdr:rowOff>
    </xdr:from>
    <xdr:to>
      <xdr:col>24</xdr:col>
      <xdr:colOff>114300</xdr:colOff>
      <xdr:row>37</xdr:row>
      <xdr:rowOff>27218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119945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74590</xdr:rowOff>
    </xdr:from>
    <xdr:to>
      <xdr:col>20</xdr:col>
      <xdr:colOff>38100</xdr:colOff>
      <xdr:row>37</xdr:row>
      <xdr:rowOff>4740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21267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2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94127</xdr:rowOff>
    </xdr:from>
    <xdr:to>
      <xdr:col>15</xdr:col>
      <xdr:colOff>101600</xdr:colOff>
      <xdr:row>37</xdr:row>
      <xdr:rowOff>24277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40804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70764</xdr:rowOff>
    </xdr:from>
    <xdr:to>
      <xdr:col>10</xdr:col>
      <xdr:colOff>165100</xdr:colOff>
      <xdr:row>37</xdr:row>
      <xdr:rowOff>914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17441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1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47630</xdr:rowOff>
    </xdr:from>
    <xdr:to>
      <xdr:col>6</xdr:col>
      <xdr:colOff>38100</xdr:colOff>
      <xdr:row>36</xdr:row>
      <xdr:rowOff>149230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165757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70312</xdr:rowOff>
    </xdr:from>
    <xdr:to>
      <xdr:col>24</xdr:col>
      <xdr:colOff>63500</xdr:colOff>
      <xdr:row>56</xdr:row>
      <xdr:rowOff>73269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71512"/>
          <a:ext cx="8382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73269</xdr:rowOff>
    </xdr:from>
    <xdr:to>
      <xdr:col>19</xdr:col>
      <xdr:colOff>177800</xdr:colOff>
      <xdr:row>56</xdr:row>
      <xdr:rowOff>101512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74469"/>
          <a:ext cx="889000" cy="2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84882</xdr:rowOff>
    </xdr:from>
    <xdr:to>
      <xdr:col>15</xdr:col>
      <xdr:colOff>50800</xdr:colOff>
      <xdr:row>56</xdr:row>
      <xdr:rowOff>101512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686082"/>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84882</xdr:rowOff>
    </xdr:from>
    <xdr:to>
      <xdr:col>10</xdr:col>
      <xdr:colOff>114300</xdr:colOff>
      <xdr:row>56</xdr:row>
      <xdr:rowOff>102061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86082"/>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19512</xdr:rowOff>
    </xdr:from>
    <xdr:to>
      <xdr:col>24</xdr:col>
      <xdr:colOff>114300</xdr:colOff>
      <xdr:row>56</xdr:row>
      <xdr:rowOff>121112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2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42389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7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22469</xdr:rowOff>
    </xdr:from>
    <xdr:to>
      <xdr:col>20</xdr:col>
      <xdr:colOff>38100</xdr:colOff>
      <xdr:row>56</xdr:row>
      <xdr:rowOff>124069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140596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9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50712</xdr:rowOff>
    </xdr:from>
    <xdr:to>
      <xdr:col>15</xdr:col>
      <xdr:colOff>101600</xdr:colOff>
      <xdr:row>56</xdr:row>
      <xdr:rowOff>152312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168839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34082</xdr:rowOff>
    </xdr:from>
    <xdr:to>
      <xdr:col>10</xdr:col>
      <xdr:colOff>165100</xdr:colOff>
      <xdr:row>56</xdr:row>
      <xdr:rowOff>135682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152209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1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51261</xdr:rowOff>
    </xdr:from>
    <xdr:to>
      <xdr:col>6</xdr:col>
      <xdr:colOff>38100</xdr:colOff>
      <xdr:row>56</xdr:row>
      <xdr:rowOff>152861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169388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2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131471</xdr:rowOff>
    </xdr:from>
    <xdr:to>
      <xdr:col>24</xdr:col>
      <xdr:colOff>63500</xdr:colOff>
      <xdr:row>77</xdr:row>
      <xdr:rowOff>160593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33121"/>
          <a:ext cx="838200" cy="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160593</xdr:rowOff>
    </xdr:from>
    <xdr:to>
      <xdr:col>19</xdr:col>
      <xdr:colOff>177800</xdr:colOff>
      <xdr:row>78</xdr:row>
      <xdr:rowOff>34727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62243"/>
          <a:ext cx="889000" cy="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34727</xdr:rowOff>
    </xdr:from>
    <xdr:to>
      <xdr:col>15</xdr:col>
      <xdr:colOff>50800</xdr:colOff>
      <xdr:row>78</xdr:row>
      <xdr:rowOff>75051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07827"/>
          <a:ext cx="889000" cy="4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44876</xdr:rowOff>
    </xdr:from>
    <xdr:to>
      <xdr:col>10</xdr:col>
      <xdr:colOff>114300</xdr:colOff>
      <xdr:row>78</xdr:row>
      <xdr:rowOff>75051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1797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80671</xdr:rowOff>
    </xdr:from>
    <xdr:to>
      <xdr:col>24</xdr:col>
      <xdr:colOff>114300</xdr:colOff>
      <xdr:row>78</xdr:row>
      <xdr:rowOff>10821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59098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6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109793</xdr:rowOff>
    </xdr:from>
    <xdr:to>
      <xdr:col>20</xdr:col>
      <xdr:colOff>38100</xdr:colOff>
      <xdr:row>78</xdr:row>
      <xdr:rowOff>39943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31070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155377</xdr:rowOff>
    </xdr:from>
    <xdr:to>
      <xdr:col>15</xdr:col>
      <xdr:colOff>101600</xdr:colOff>
      <xdr:row>78</xdr:row>
      <xdr:rowOff>85527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76654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24251</xdr:rowOff>
    </xdr:from>
    <xdr:to>
      <xdr:col>10</xdr:col>
      <xdr:colOff>165100</xdr:colOff>
      <xdr:row>78</xdr:row>
      <xdr:rowOff>125851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116978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165526</xdr:rowOff>
    </xdr:from>
    <xdr:to>
      <xdr:col>6</xdr:col>
      <xdr:colOff>38100</xdr:colOff>
      <xdr:row>78</xdr:row>
      <xdr:rowOff>95676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86803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103632</xdr:rowOff>
    </xdr:from>
    <xdr:to>
      <xdr:col>24</xdr:col>
      <xdr:colOff>63500</xdr:colOff>
      <xdr:row>92</xdr:row>
      <xdr:rowOff>5372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705582"/>
          <a:ext cx="8382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5372</xdr:rowOff>
    </xdr:from>
    <xdr:to>
      <xdr:col>19</xdr:col>
      <xdr:colOff>177800</xdr:colOff>
      <xdr:row>92</xdr:row>
      <xdr:rowOff>69266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778772"/>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69266</xdr:rowOff>
    </xdr:from>
    <xdr:to>
      <xdr:col>15</xdr:col>
      <xdr:colOff>50800</xdr:colOff>
      <xdr:row>93</xdr:row>
      <xdr:rowOff>8001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842666"/>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8001</xdr:rowOff>
    </xdr:from>
    <xdr:to>
      <xdr:col>10</xdr:col>
      <xdr:colOff>114300</xdr:colOff>
      <xdr:row>93</xdr:row>
      <xdr:rowOff>128397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952851"/>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52832</xdr:rowOff>
    </xdr:from>
    <xdr:to>
      <xdr:col>24</xdr:col>
      <xdr:colOff>114300</xdr:colOff>
      <xdr:row>91</xdr:row>
      <xdr:rowOff>154432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6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5859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60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126022</xdr:rowOff>
    </xdr:from>
    <xdr:to>
      <xdr:col>20</xdr:col>
      <xdr:colOff>38100</xdr:colOff>
      <xdr:row>92</xdr:row>
      <xdr:rowOff>56172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72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72699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50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18466</xdr:rowOff>
    </xdr:from>
    <xdr:to>
      <xdr:col>15</xdr:col>
      <xdr:colOff>101600</xdr:colOff>
      <xdr:row>92</xdr:row>
      <xdr:rowOff>120066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7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136593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56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128651</xdr:rowOff>
    </xdr:from>
    <xdr:to>
      <xdr:col>10</xdr:col>
      <xdr:colOff>165100</xdr:colOff>
      <xdr:row>93</xdr:row>
      <xdr:rowOff>58801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75328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67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77597</xdr:rowOff>
    </xdr:from>
    <xdr:to>
      <xdr:col>6</xdr:col>
      <xdr:colOff>38100</xdr:colOff>
      <xdr:row>94</xdr:row>
      <xdr:rowOff>7747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0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24274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79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28679</xdr:rowOff>
    </xdr:from>
    <xdr:to>
      <xdr:col>55</xdr:col>
      <xdr:colOff>0</xdr:colOff>
      <xdr:row>36</xdr:row>
      <xdr:rowOff>33159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00879"/>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28679</xdr:rowOff>
    </xdr:from>
    <xdr:to>
      <xdr:col>50</xdr:col>
      <xdr:colOff>114300</xdr:colOff>
      <xdr:row>36</xdr:row>
      <xdr:rowOff>113731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00879"/>
          <a:ext cx="889000" cy="8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165924</xdr:rowOff>
    </xdr:from>
    <xdr:to>
      <xdr:col>45</xdr:col>
      <xdr:colOff>177800</xdr:colOff>
      <xdr:row>36</xdr:row>
      <xdr:rowOff>113731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66674"/>
          <a:ext cx="889000" cy="1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165924</xdr:rowOff>
    </xdr:from>
    <xdr:to>
      <xdr:col>41</xdr:col>
      <xdr:colOff>50800</xdr:colOff>
      <xdr:row>36</xdr:row>
      <xdr:rowOff>108656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66674"/>
          <a:ext cx="889000" cy="1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153809</xdr:rowOff>
    </xdr:from>
    <xdr:to>
      <xdr:col>55</xdr:col>
      <xdr:colOff>50800</xdr:colOff>
      <xdr:row>36</xdr:row>
      <xdr:rowOff>83959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5236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149329</xdr:rowOff>
    </xdr:from>
    <xdr:to>
      <xdr:col>50</xdr:col>
      <xdr:colOff>165100</xdr:colOff>
      <xdr:row>36</xdr:row>
      <xdr:rowOff>79479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96006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592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62931</xdr:rowOff>
    </xdr:from>
    <xdr:to>
      <xdr:col>46</xdr:col>
      <xdr:colOff>38100</xdr:colOff>
      <xdr:row>36</xdr:row>
      <xdr:rowOff>164531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3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155658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115124</xdr:rowOff>
    </xdr:from>
    <xdr:to>
      <xdr:col>41</xdr:col>
      <xdr:colOff>101600</xdr:colOff>
      <xdr:row>36</xdr:row>
      <xdr:rowOff>45274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61801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89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57856</xdr:rowOff>
    </xdr:from>
    <xdr:to>
      <xdr:col>36</xdr:col>
      <xdr:colOff>165100</xdr:colOff>
      <xdr:row>36</xdr:row>
      <xdr:rowOff>159456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4533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101314</xdr:rowOff>
    </xdr:from>
    <xdr:to>
      <xdr:col>55</xdr:col>
      <xdr:colOff>0</xdr:colOff>
      <xdr:row>55</xdr:row>
      <xdr:rowOff>162450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531064"/>
          <a:ext cx="838200" cy="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162450</xdr:rowOff>
    </xdr:from>
    <xdr:to>
      <xdr:col>50</xdr:col>
      <xdr:colOff>114300</xdr:colOff>
      <xdr:row>57</xdr:row>
      <xdr:rowOff>19422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592200"/>
          <a:ext cx="889000" cy="19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19422</xdr:rowOff>
    </xdr:from>
    <xdr:to>
      <xdr:col>45</xdr:col>
      <xdr:colOff>177800</xdr:colOff>
      <xdr:row>57</xdr:row>
      <xdr:rowOff>125420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92072"/>
          <a:ext cx="889000" cy="10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65935</xdr:rowOff>
    </xdr:from>
    <xdr:to>
      <xdr:col>41</xdr:col>
      <xdr:colOff>50800</xdr:colOff>
      <xdr:row>57</xdr:row>
      <xdr:rowOff>125420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38585"/>
          <a:ext cx="8890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50514</xdr:rowOff>
    </xdr:from>
    <xdr:to>
      <xdr:col>55</xdr:col>
      <xdr:colOff>50800</xdr:colOff>
      <xdr:row>55</xdr:row>
      <xdr:rowOff>152114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73391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33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111650</xdr:rowOff>
    </xdr:from>
    <xdr:to>
      <xdr:col>50</xdr:col>
      <xdr:colOff>165100</xdr:colOff>
      <xdr:row>56</xdr:row>
      <xdr:rowOff>41800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58327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3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140072</xdr:rowOff>
    </xdr:from>
    <xdr:to>
      <xdr:col>46</xdr:col>
      <xdr:colOff>38100</xdr:colOff>
      <xdr:row>57</xdr:row>
      <xdr:rowOff>70222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86749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51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74620</xdr:rowOff>
    </xdr:from>
    <xdr:to>
      <xdr:col>41</xdr:col>
      <xdr:colOff>101600</xdr:colOff>
      <xdr:row>58</xdr:row>
      <xdr:rowOff>4770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167347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9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15135</xdr:rowOff>
    </xdr:from>
    <xdr:to>
      <xdr:col>36</xdr:col>
      <xdr:colOff>165100</xdr:colOff>
      <xdr:row>57</xdr:row>
      <xdr:rowOff>116735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8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107862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88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43718</xdr:rowOff>
    </xdr:from>
    <xdr:to>
      <xdr:col>55</xdr:col>
      <xdr:colOff>0</xdr:colOff>
      <xdr:row>77</xdr:row>
      <xdr:rowOff>118459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45368"/>
          <a:ext cx="838200" cy="7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118459</xdr:rowOff>
    </xdr:from>
    <xdr:to>
      <xdr:col>50</xdr:col>
      <xdr:colOff>114300</xdr:colOff>
      <xdr:row>78</xdr:row>
      <xdr:rowOff>86871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20109"/>
          <a:ext cx="889000" cy="13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86871</xdr:rowOff>
    </xdr:from>
    <xdr:to>
      <xdr:col>45</xdr:col>
      <xdr:colOff>177800</xdr:colOff>
      <xdr:row>78</xdr:row>
      <xdr:rowOff>126750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59971"/>
          <a:ext cx="889000" cy="3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68221</xdr:rowOff>
    </xdr:from>
    <xdr:to>
      <xdr:col>41</xdr:col>
      <xdr:colOff>50800</xdr:colOff>
      <xdr:row>78</xdr:row>
      <xdr:rowOff>126750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41321"/>
          <a:ext cx="889000" cy="5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164368</xdr:rowOff>
    </xdr:from>
    <xdr:to>
      <xdr:col>55</xdr:col>
      <xdr:colOff>50800</xdr:colOff>
      <xdr:row>77</xdr:row>
      <xdr:rowOff>94518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15795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4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67659</xdr:rowOff>
    </xdr:from>
    <xdr:to>
      <xdr:col>50</xdr:col>
      <xdr:colOff>165100</xdr:colOff>
      <xdr:row>77</xdr:row>
      <xdr:rowOff>169259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14336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36071</xdr:rowOff>
    </xdr:from>
    <xdr:to>
      <xdr:col>46</xdr:col>
      <xdr:colOff>38100</xdr:colOff>
      <xdr:row>78</xdr:row>
      <xdr:rowOff>137671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154198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8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75950</xdr:rowOff>
    </xdr:from>
    <xdr:to>
      <xdr:col>41</xdr:col>
      <xdr:colOff>101600</xdr:colOff>
      <xdr:row>79</xdr:row>
      <xdr:rowOff>6100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168677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17421</xdr:rowOff>
    </xdr:from>
    <xdr:to>
      <xdr:col>36</xdr:col>
      <xdr:colOff>165100</xdr:colOff>
      <xdr:row>78</xdr:row>
      <xdr:rowOff>119021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9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135548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1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30040</xdr:rowOff>
    </xdr:from>
    <xdr:to>
      <xdr:col>55</xdr:col>
      <xdr:colOff>0</xdr:colOff>
      <xdr:row>96</xdr:row>
      <xdr:rowOff>66334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489240"/>
          <a:ext cx="838200" cy="3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30040</xdr:rowOff>
    </xdr:from>
    <xdr:to>
      <xdr:col>50</xdr:col>
      <xdr:colOff>114300</xdr:colOff>
      <xdr:row>97</xdr:row>
      <xdr:rowOff>72782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489240"/>
          <a:ext cx="889000" cy="2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72782</xdr:rowOff>
    </xdr:from>
    <xdr:to>
      <xdr:col>45</xdr:col>
      <xdr:colOff>177800</xdr:colOff>
      <xdr:row>97</xdr:row>
      <xdr:rowOff>157790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03432"/>
          <a:ext cx="889000" cy="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131218</xdr:rowOff>
    </xdr:from>
    <xdr:to>
      <xdr:col>41</xdr:col>
      <xdr:colOff>50800</xdr:colOff>
      <xdr:row>97</xdr:row>
      <xdr:rowOff>157790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61868"/>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15534</xdr:rowOff>
    </xdr:from>
    <xdr:to>
      <xdr:col>55</xdr:col>
      <xdr:colOff>50800</xdr:colOff>
      <xdr:row>96</xdr:row>
      <xdr:rowOff>117134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7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38411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2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150690</xdr:rowOff>
    </xdr:from>
    <xdr:to>
      <xdr:col>50</xdr:col>
      <xdr:colOff>165100</xdr:colOff>
      <xdr:row>96</xdr:row>
      <xdr:rowOff>80840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97367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21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21982</xdr:rowOff>
    </xdr:from>
    <xdr:to>
      <xdr:col>46</xdr:col>
      <xdr:colOff>38100</xdr:colOff>
      <xdr:row>97</xdr:row>
      <xdr:rowOff>123582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5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114709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106990</xdr:rowOff>
    </xdr:from>
    <xdr:to>
      <xdr:col>41</xdr:col>
      <xdr:colOff>101600</xdr:colOff>
      <xdr:row>98</xdr:row>
      <xdr:rowOff>37140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28267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3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80418</xdr:rowOff>
    </xdr:from>
    <xdr:to>
      <xdr:col>36</xdr:col>
      <xdr:colOff>165100</xdr:colOff>
      <xdr:row>98</xdr:row>
      <xdr:rowOff>10568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168475</xdr:rowOff>
    </xdr:from>
    <xdr:to>
      <xdr:col>85</xdr:col>
      <xdr:colOff>127000</xdr:colOff>
      <xdr:row>38</xdr:row>
      <xdr:rowOff>17399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12125"/>
          <a:ext cx="838200" cy="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118577</xdr:rowOff>
    </xdr:from>
    <xdr:to>
      <xdr:col>81</xdr:col>
      <xdr:colOff>50800</xdr:colOff>
      <xdr:row>38</xdr:row>
      <xdr:rowOff>17399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62227"/>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118577</xdr:rowOff>
    </xdr:from>
    <xdr:to>
      <xdr:col>76</xdr:col>
      <xdr:colOff>114300</xdr:colOff>
      <xdr:row>37</xdr:row>
      <xdr:rowOff>139420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62227"/>
          <a:ext cx="889000" cy="2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139420</xdr:rowOff>
    </xdr:from>
    <xdr:to>
      <xdr:col>71</xdr:col>
      <xdr:colOff>177800</xdr:colOff>
      <xdr:row>38</xdr:row>
      <xdr:rowOff>20159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83070"/>
          <a:ext cx="889000" cy="5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58017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5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117675</xdr:rowOff>
    </xdr:from>
    <xdr:to>
      <xdr:col>85</xdr:col>
      <xdr:colOff>177800</xdr:colOff>
      <xdr:row>38</xdr:row>
      <xdr:rowOff>47825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6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77052</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138049</xdr:rowOff>
    </xdr:from>
    <xdr:to>
      <xdr:col>81</xdr:col>
      <xdr:colOff>101600</xdr:colOff>
      <xdr:row>38</xdr:row>
      <xdr:rowOff>68199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59326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67777</xdr:rowOff>
    </xdr:from>
    <xdr:to>
      <xdr:col>76</xdr:col>
      <xdr:colOff>165100</xdr:colOff>
      <xdr:row>37</xdr:row>
      <xdr:rowOff>169377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1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14454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8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88620</xdr:rowOff>
    </xdr:from>
    <xdr:to>
      <xdr:col>72</xdr:col>
      <xdr:colOff>38100</xdr:colOff>
      <xdr:row>38</xdr:row>
      <xdr:rowOff>18769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322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35297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140809</xdr:rowOff>
    </xdr:from>
    <xdr:to>
      <xdr:col>67</xdr:col>
      <xdr:colOff>101600</xdr:colOff>
      <xdr:row>38</xdr:row>
      <xdr:rowOff>70959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62086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577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113548</xdr:rowOff>
    </xdr:from>
    <xdr:to>
      <xdr:col>85</xdr:col>
      <xdr:colOff>127000</xdr:colOff>
      <xdr:row>73</xdr:row>
      <xdr:rowOff>116070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629398"/>
          <a:ext cx="8382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116070</xdr:rowOff>
    </xdr:from>
    <xdr:to>
      <xdr:col>81</xdr:col>
      <xdr:colOff>50800</xdr:colOff>
      <xdr:row>73</xdr:row>
      <xdr:rowOff>124018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631920"/>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124018</xdr:rowOff>
    </xdr:from>
    <xdr:to>
      <xdr:col>76</xdr:col>
      <xdr:colOff>114300</xdr:colOff>
      <xdr:row>73</xdr:row>
      <xdr:rowOff>126449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639868"/>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105197</xdr:rowOff>
    </xdr:from>
    <xdr:to>
      <xdr:col>71</xdr:col>
      <xdr:colOff>177800</xdr:colOff>
      <xdr:row>73</xdr:row>
      <xdr:rowOff>126449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621047"/>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62748</xdr:rowOff>
    </xdr:from>
    <xdr:to>
      <xdr:col>85</xdr:col>
      <xdr:colOff>177800</xdr:colOff>
      <xdr:row>73</xdr:row>
      <xdr:rowOff>164348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5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85625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43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65270</xdr:rowOff>
    </xdr:from>
    <xdr:to>
      <xdr:col>81</xdr:col>
      <xdr:colOff>101600</xdr:colOff>
      <xdr:row>73</xdr:row>
      <xdr:rowOff>166870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11947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35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73218</xdr:rowOff>
    </xdr:from>
    <xdr:to>
      <xdr:col>76</xdr:col>
      <xdr:colOff>165100</xdr:colOff>
      <xdr:row>74</xdr:row>
      <xdr:rowOff>3368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19895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36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75649</xdr:rowOff>
    </xdr:from>
    <xdr:to>
      <xdr:col>72</xdr:col>
      <xdr:colOff>38100</xdr:colOff>
      <xdr:row>74</xdr:row>
      <xdr:rowOff>5799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59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22326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36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54397</xdr:rowOff>
    </xdr:from>
    <xdr:to>
      <xdr:col>67</xdr:col>
      <xdr:colOff>101600</xdr:colOff>
      <xdr:row>73</xdr:row>
      <xdr:rowOff>155997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5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1074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34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25955</xdr:rowOff>
    </xdr:from>
    <xdr:to>
      <xdr:col>85</xdr:col>
      <xdr:colOff>127000</xdr:colOff>
      <xdr:row>96</xdr:row>
      <xdr:rowOff>100685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313705"/>
          <a:ext cx="838200" cy="24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81124</xdr:rowOff>
    </xdr:from>
    <xdr:to>
      <xdr:col>81</xdr:col>
      <xdr:colOff>50800</xdr:colOff>
      <xdr:row>95</xdr:row>
      <xdr:rowOff>25955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197424"/>
          <a:ext cx="8890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81124</xdr:rowOff>
    </xdr:from>
    <xdr:to>
      <xdr:col>76</xdr:col>
      <xdr:colOff>114300</xdr:colOff>
      <xdr:row>96</xdr:row>
      <xdr:rowOff>33369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197424"/>
          <a:ext cx="889000" cy="29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33369</xdr:rowOff>
    </xdr:from>
    <xdr:to>
      <xdr:col>71</xdr:col>
      <xdr:colOff>177800</xdr:colOff>
      <xdr:row>97</xdr:row>
      <xdr:rowOff>99313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492569"/>
          <a:ext cx="889000" cy="23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49885</xdr:rowOff>
    </xdr:from>
    <xdr:to>
      <xdr:col>85</xdr:col>
      <xdr:colOff>177800</xdr:colOff>
      <xdr:row>96</xdr:row>
      <xdr:rowOff>151485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72762</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36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146605</xdr:rowOff>
    </xdr:from>
    <xdr:to>
      <xdr:col>81</xdr:col>
      <xdr:colOff>101600</xdr:colOff>
      <xdr:row>95</xdr:row>
      <xdr:rowOff>76755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2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93282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03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30324</xdr:rowOff>
    </xdr:from>
    <xdr:to>
      <xdr:col>76</xdr:col>
      <xdr:colOff>165100</xdr:colOff>
      <xdr:row>94</xdr:row>
      <xdr:rowOff>131924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1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148451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592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154019</xdr:rowOff>
    </xdr:from>
    <xdr:to>
      <xdr:col>72</xdr:col>
      <xdr:colOff>38100</xdr:colOff>
      <xdr:row>96</xdr:row>
      <xdr:rowOff>84169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4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100696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2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48513</xdr:rowOff>
    </xdr:from>
    <xdr:to>
      <xdr:col>67</xdr:col>
      <xdr:colOff>101600</xdr:colOff>
      <xdr:row>97</xdr:row>
      <xdr:rowOff>150113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141240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44297</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084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44297</xdr:rowOff>
    </xdr:from>
    <xdr:to>
      <xdr:col>111</xdr:col>
      <xdr:colOff>177800</xdr:colOff>
      <xdr:row>39</xdr:row>
      <xdr:rowOff>44374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44297</xdr:rowOff>
    </xdr:from>
    <xdr:to>
      <xdr:col>107</xdr:col>
      <xdr:colOff>50800</xdr:colOff>
      <xdr:row>39</xdr:row>
      <xdr:rowOff>44374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44297</xdr:rowOff>
    </xdr:from>
    <xdr:to>
      <xdr:col>102</xdr:col>
      <xdr:colOff>114300</xdr:colOff>
      <xdr:row>39</xdr:row>
      <xdr:rowOff>44297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164947</xdr:rowOff>
    </xdr:from>
    <xdr:to>
      <xdr:col>112</xdr:col>
      <xdr:colOff>38100</xdr:colOff>
      <xdr:row>39</xdr:row>
      <xdr:rowOff>95097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86224</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164947</xdr:rowOff>
    </xdr:from>
    <xdr:to>
      <xdr:col>102</xdr:col>
      <xdr:colOff>165100</xdr:colOff>
      <xdr:row>39</xdr:row>
      <xdr:rowOff>95097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86224</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164947</xdr:rowOff>
    </xdr:from>
    <xdr:to>
      <xdr:col>98</xdr:col>
      <xdr:colOff>38100</xdr:colOff>
      <xdr:row>39</xdr:row>
      <xdr:rowOff>95097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86224</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46986</xdr:rowOff>
    </xdr:from>
    <xdr:to>
      <xdr:col>116</xdr:col>
      <xdr:colOff>63500</xdr:colOff>
      <xdr:row>59</xdr:row>
      <xdr:rowOff>52930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62536"/>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8582</xdr:rowOff>
    </xdr:from>
    <xdr:to>
      <xdr:col>111</xdr:col>
      <xdr:colOff>177800</xdr:colOff>
      <xdr:row>59</xdr:row>
      <xdr:rowOff>52930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24132"/>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6687</xdr:rowOff>
    </xdr:from>
    <xdr:to>
      <xdr:col>107</xdr:col>
      <xdr:colOff>50800</xdr:colOff>
      <xdr:row>59</xdr:row>
      <xdr:rowOff>8582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22237"/>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156780</xdr:rowOff>
    </xdr:from>
    <xdr:to>
      <xdr:col>102</xdr:col>
      <xdr:colOff>114300</xdr:colOff>
      <xdr:row>59</xdr:row>
      <xdr:rowOff>6687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00880"/>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29085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167636</xdr:rowOff>
    </xdr:from>
    <xdr:to>
      <xdr:col>116</xdr:col>
      <xdr:colOff>114300</xdr:colOff>
      <xdr:row>59</xdr:row>
      <xdr:rowOff>97786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127677</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2130</xdr:rowOff>
    </xdr:from>
    <xdr:to>
      <xdr:col>112</xdr:col>
      <xdr:colOff>38100</xdr:colOff>
      <xdr:row>59</xdr:row>
      <xdr:rowOff>103730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94857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1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129232</xdr:rowOff>
    </xdr:from>
    <xdr:to>
      <xdr:col>107</xdr:col>
      <xdr:colOff>101600</xdr:colOff>
      <xdr:row>59</xdr:row>
      <xdr:rowOff>59382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75909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4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127337</xdr:rowOff>
    </xdr:from>
    <xdr:to>
      <xdr:col>102</xdr:col>
      <xdr:colOff>165100</xdr:colOff>
      <xdr:row>59</xdr:row>
      <xdr:rowOff>57487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74014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105980</xdr:rowOff>
    </xdr:from>
    <xdr:to>
      <xdr:col>98</xdr:col>
      <xdr:colOff>38100</xdr:colOff>
      <xdr:row>59</xdr:row>
      <xdr:rowOff>36130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52657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2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6578</xdr:rowOff>
    </xdr:from>
    <xdr:to>
      <xdr:col>116</xdr:col>
      <xdr:colOff>63500</xdr:colOff>
      <xdr:row>76</xdr:row>
      <xdr:rowOff>38117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36778"/>
          <a:ext cx="838200" cy="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38117</xdr:rowOff>
    </xdr:from>
    <xdr:to>
      <xdr:col>111</xdr:col>
      <xdr:colOff>177800</xdr:colOff>
      <xdr:row>76</xdr:row>
      <xdr:rowOff>46575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68317"/>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22436</xdr:rowOff>
    </xdr:from>
    <xdr:to>
      <xdr:col>107</xdr:col>
      <xdr:colOff>50800</xdr:colOff>
      <xdr:row>76</xdr:row>
      <xdr:rowOff>46575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52636"/>
          <a:ext cx="8890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150893</xdr:rowOff>
    </xdr:from>
    <xdr:to>
      <xdr:col>102</xdr:col>
      <xdr:colOff>114300</xdr:colOff>
      <xdr:row>76</xdr:row>
      <xdr:rowOff>22436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09643"/>
          <a:ext cx="8890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127229</xdr:rowOff>
    </xdr:from>
    <xdr:to>
      <xdr:col>116</xdr:col>
      <xdr:colOff>114300</xdr:colOff>
      <xdr:row>76</xdr:row>
      <xdr:rowOff>57379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150106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158767</xdr:rowOff>
    </xdr:from>
    <xdr:to>
      <xdr:col>112</xdr:col>
      <xdr:colOff>38100</xdr:colOff>
      <xdr:row>76</xdr:row>
      <xdr:rowOff>88917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105445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9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167225</xdr:rowOff>
    </xdr:from>
    <xdr:to>
      <xdr:col>107</xdr:col>
      <xdr:colOff>101600</xdr:colOff>
      <xdr:row>76</xdr:row>
      <xdr:rowOff>97375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113903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0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143086</xdr:rowOff>
    </xdr:from>
    <xdr:to>
      <xdr:col>102</xdr:col>
      <xdr:colOff>165100</xdr:colOff>
      <xdr:row>76</xdr:row>
      <xdr:rowOff>73236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89763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100094</xdr:rowOff>
    </xdr:from>
    <xdr:to>
      <xdr:col>98</xdr:col>
      <xdr:colOff>38100</xdr:colOff>
      <xdr:row>76</xdr:row>
      <xdr:rowOff>30243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58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46771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875,337</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円となっている（類似団体平均</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578,231</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人）。本町は類似団体と比較し、財政規模も大きい部類にあるため一概に比較できないが、特徴的な要因を持つ費目を以下に分析する。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・人件費は、ここ数年減少傾向にはあるが、これまで職員数の自然減により、削減効果が出ているところである。しかしながら、</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出張所を有していること、福祉事務所設置により生活保護業務を移管されていること等により、類似団体より若干職員数が多くなっている。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・物件費については、</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出張所を有していることのほか、公共施設を多数保有していることによる維持管理経費が多額であること、特にごみ処理に要する維持管理経費は中でも膨大であり、町の財政に占めるウェイトは高いものがあると認識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・扶助費については、福祉事務所設置町であることから、生活保護業務及び児童扶養手当支給事務等、類似団体と比較し増加要因がある。子どものための教育・保育給付費や身体障害者自立支援給付費</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など依然として</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傾向にある。</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・普通建設事業費については、完了する事業がある一方、本庁舎建設事業のほか、</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金岳小中</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学校</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改築</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事業、社会資本整備事業（道路・橋梁）など、</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大型事業施工のため</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・災害復旧費については、平成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年７月の台風による被害が甚大であり、港湾、町道、農道等復旧に係る事業費が増加した。</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・積立金については、ごみ処理施設更新</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や老朽化施設更新等</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に備えて財政調整基金</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公共施設整備基金への積立てを行って</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きたが、合併算定替えによる普通交付税の減額もあり、前年度までのように積み立てることができなかった。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12,586
12,490
540.48
11,490,666
11,016,991
272,766
6,092,164
12,389,753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35878</xdr:rowOff>
    </xdr:from>
    <xdr:to>
      <xdr:col>24</xdr:col>
      <xdr:colOff>63500</xdr:colOff>
      <xdr:row>35</xdr:row>
      <xdr:rowOff>3302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65178"/>
          <a:ext cx="8382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148653</xdr:rowOff>
    </xdr:from>
    <xdr:to>
      <xdr:col>19</xdr:col>
      <xdr:colOff>177800</xdr:colOff>
      <xdr:row>35</xdr:row>
      <xdr:rowOff>3302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7953"/>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635</xdr:rowOff>
    </xdr:from>
    <xdr:to>
      <xdr:col>15</xdr:col>
      <xdr:colOff>50800</xdr:colOff>
      <xdr:row>34</xdr:row>
      <xdr:rowOff>148653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29935"/>
          <a:ext cx="8890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635</xdr:rowOff>
    </xdr:from>
    <xdr:to>
      <xdr:col>10</xdr:col>
      <xdr:colOff>114300</xdr:colOff>
      <xdr:row>34</xdr:row>
      <xdr:rowOff>89027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29935"/>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156528</xdr:rowOff>
    </xdr:from>
    <xdr:to>
      <xdr:col>24</xdr:col>
      <xdr:colOff>114300</xdr:colOff>
      <xdr:row>34</xdr:row>
      <xdr:rowOff>86678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6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123952</xdr:rowOff>
    </xdr:from>
    <xdr:to>
      <xdr:col>20</xdr:col>
      <xdr:colOff>38100</xdr:colOff>
      <xdr:row>35</xdr:row>
      <xdr:rowOff>54102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70629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97853</xdr:rowOff>
    </xdr:from>
    <xdr:to>
      <xdr:col>15</xdr:col>
      <xdr:colOff>101600</xdr:colOff>
      <xdr:row>35</xdr:row>
      <xdr:rowOff>28003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44530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121285</xdr:rowOff>
    </xdr:from>
    <xdr:to>
      <xdr:col>10</xdr:col>
      <xdr:colOff>165100</xdr:colOff>
      <xdr:row>34</xdr:row>
      <xdr:rowOff>51435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67962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5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38227</xdr:rowOff>
    </xdr:from>
    <xdr:to>
      <xdr:col>6</xdr:col>
      <xdr:colOff>38100</xdr:colOff>
      <xdr:row>34</xdr:row>
      <xdr:rowOff>139827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156354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89319</xdr:rowOff>
    </xdr:from>
    <xdr:to>
      <xdr:col>24</xdr:col>
      <xdr:colOff>63500</xdr:colOff>
      <xdr:row>56</xdr:row>
      <xdr:rowOff>92488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90519"/>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92488</xdr:rowOff>
    </xdr:from>
    <xdr:to>
      <xdr:col>19</xdr:col>
      <xdr:colOff>177800</xdr:colOff>
      <xdr:row>57</xdr:row>
      <xdr:rowOff>2140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693688"/>
          <a:ext cx="889000" cy="8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2140</xdr:rowOff>
    </xdr:from>
    <xdr:to>
      <xdr:col>15</xdr:col>
      <xdr:colOff>50800</xdr:colOff>
      <xdr:row>57</xdr:row>
      <xdr:rowOff>99403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774790"/>
          <a:ext cx="889000" cy="9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99403</xdr:rowOff>
    </xdr:from>
    <xdr:to>
      <xdr:col>10</xdr:col>
      <xdr:colOff>114300</xdr:colOff>
      <xdr:row>58</xdr:row>
      <xdr:rowOff>19627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872053"/>
          <a:ext cx="889000" cy="9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38519</xdr:rowOff>
    </xdr:from>
    <xdr:to>
      <xdr:col>24</xdr:col>
      <xdr:colOff>114300</xdr:colOff>
      <xdr:row>56</xdr:row>
      <xdr:rowOff>140119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61396</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49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41688</xdr:rowOff>
    </xdr:from>
    <xdr:to>
      <xdr:col>20</xdr:col>
      <xdr:colOff>38100</xdr:colOff>
      <xdr:row>56</xdr:row>
      <xdr:rowOff>143288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6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159815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41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122790</xdr:rowOff>
    </xdr:from>
    <xdr:to>
      <xdr:col>15</xdr:col>
      <xdr:colOff>101600</xdr:colOff>
      <xdr:row>57</xdr:row>
      <xdr:rowOff>52940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69467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49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48603</xdr:rowOff>
    </xdr:from>
    <xdr:to>
      <xdr:col>10</xdr:col>
      <xdr:colOff>165100</xdr:colOff>
      <xdr:row>57</xdr:row>
      <xdr:rowOff>150203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166730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59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140277</xdr:rowOff>
    </xdr:from>
    <xdr:to>
      <xdr:col>6</xdr:col>
      <xdr:colOff>38100</xdr:colOff>
      <xdr:row>58</xdr:row>
      <xdr:rowOff>70427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61554</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00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122226</xdr:rowOff>
    </xdr:from>
    <xdr:to>
      <xdr:col>24</xdr:col>
      <xdr:colOff>63500</xdr:colOff>
      <xdr:row>74</xdr:row>
      <xdr:rowOff>20965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38076"/>
          <a:ext cx="838200" cy="7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20965</xdr:rowOff>
    </xdr:from>
    <xdr:to>
      <xdr:col>19</xdr:col>
      <xdr:colOff>177800</xdr:colOff>
      <xdr:row>74</xdr:row>
      <xdr:rowOff>31481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0826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36291</xdr:rowOff>
    </xdr:from>
    <xdr:to>
      <xdr:col>15</xdr:col>
      <xdr:colOff>50800</xdr:colOff>
      <xdr:row>74</xdr:row>
      <xdr:rowOff>31481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552141"/>
          <a:ext cx="889000" cy="16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36291</xdr:rowOff>
    </xdr:from>
    <xdr:to>
      <xdr:col>10</xdr:col>
      <xdr:colOff>114300</xdr:colOff>
      <xdr:row>74</xdr:row>
      <xdr:rowOff>66356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552141"/>
          <a:ext cx="889000" cy="20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71426</xdr:rowOff>
    </xdr:from>
    <xdr:to>
      <xdr:col>24</xdr:col>
      <xdr:colOff>114300</xdr:colOff>
      <xdr:row>74</xdr:row>
      <xdr:rowOff>1576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94303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3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141615</xdr:rowOff>
    </xdr:from>
    <xdr:to>
      <xdr:col>20</xdr:col>
      <xdr:colOff>38100</xdr:colOff>
      <xdr:row>74</xdr:row>
      <xdr:rowOff>71765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88292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3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152131</xdr:rowOff>
    </xdr:from>
    <xdr:to>
      <xdr:col>15</xdr:col>
      <xdr:colOff>101600</xdr:colOff>
      <xdr:row>74</xdr:row>
      <xdr:rowOff>82281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98808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156941</xdr:rowOff>
    </xdr:from>
    <xdr:to>
      <xdr:col>10</xdr:col>
      <xdr:colOff>165100</xdr:colOff>
      <xdr:row>73</xdr:row>
      <xdr:rowOff>87091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103618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27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15556</xdr:rowOff>
    </xdr:from>
    <xdr:to>
      <xdr:col>6</xdr:col>
      <xdr:colOff>38100</xdr:colOff>
      <xdr:row>74</xdr:row>
      <xdr:rowOff>117156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133683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7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139578</xdr:rowOff>
    </xdr:from>
    <xdr:to>
      <xdr:col>24</xdr:col>
      <xdr:colOff>63500</xdr:colOff>
      <xdr:row>94</xdr:row>
      <xdr:rowOff>149690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255878"/>
          <a:ext cx="8382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139578</xdr:rowOff>
    </xdr:from>
    <xdr:to>
      <xdr:col>19</xdr:col>
      <xdr:colOff>177800</xdr:colOff>
      <xdr:row>95</xdr:row>
      <xdr:rowOff>23999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55878"/>
          <a:ext cx="889000" cy="5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8979</xdr:rowOff>
    </xdr:from>
    <xdr:to>
      <xdr:col>15</xdr:col>
      <xdr:colOff>50800</xdr:colOff>
      <xdr:row>95</xdr:row>
      <xdr:rowOff>23999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296729"/>
          <a:ext cx="8890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1870</xdr:rowOff>
    </xdr:from>
    <xdr:to>
      <xdr:col>10</xdr:col>
      <xdr:colOff>114300</xdr:colOff>
      <xdr:row>95</xdr:row>
      <xdr:rowOff>8979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289620"/>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98890</xdr:rowOff>
    </xdr:from>
    <xdr:to>
      <xdr:col>24</xdr:col>
      <xdr:colOff>114300</xdr:colOff>
      <xdr:row>95</xdr:row>
      <xdr:rowOff>29040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121767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88778</xdr:rowOff>
    </xdr:from>
    <xdr:to>
      <xdr:col>20</xdr:col>
      <xdr:colOff>38100</xdr:colOff>
      <xdr:row>95</xdr:row>
      <xdr:rowOff>18928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35455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98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144649</xdr:rowOff>
    </xdr:from>
    <xdr:to>
      <xdr:col>15</xdr:col>
      <xdr:colOff>101600</xdr:colOff>
      <xdr:row>95</xdr:row>
      <xdr:rowOff>74799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91326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129629</xdr:rowOff>
    </xdr:from>
    <xdr:to>
      <xdr:col>10</xdr:col>
      <xdr:colOff>165100</xdr:colOff>
      <xdr:row>95</xdr:row>
      <xdr:rowOff>59779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76306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2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122520</xdr:rowOff>
    </xdr:from>
    <xdr:to>
      <xdr:col>6</xdr:col>
      <xdr:colOff>38100</xdr:colOff>
      <xdr:row>95</xdr:row>
      <xdr:rowOff>52670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69197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1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139471</xdr:rowOff>
    </xdr:from>
    <xdr:to>
      <xdr:col>50</xdr:col>
      <xdr:colOff>114300</xdr:colOff>
      <xdr:row>38</xdr:row>
      <xdr:rowOff>139471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139471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9948</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36461</xdr:rowOff>
    </xdr:from>
    <xdr:to>
      <xdr:col>55</xdr:col>
      <xdr:colOff>0</xdr:colOff>
      <xdr:row>54</xdr:row>
      <xdr:rowOff>9207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123311"/>
          <a:ext cx="838200" cy="1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36461</xdr:rowOff>
    </xdr:from>
    <xdr:to>
      <xdr:col>50</xdr:col>
      <xdr:colOff>114300</xdr:colOff>
      <xdr:row>54</xdr:row>
      <xdr:rowOff>130645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123311"/>
          <a:ext cx="889000" cy="2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130645</xdr:rowOff>
    </xdr:from>
    <xdr:to>
      <xdr:col>45</xdr:col>
      <xdr:colOff>177800</xdr:colOff>
      <xdr:row>55</xdr:row>
      <xdr:rowOff>63221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388945"/>
          <a:ext cx="889000" cy="10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63221</xdr:rowOff>
    </xdr:from>
    <xdr:to>
      <xdr:col>41</xdr:col>
      <xdr:colOff>50800</xdr:colOff>
      <xdr:row>56</xdr:row>
      <xdr:rowOff>9119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492971"/>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129857</xdr:rowOff>
    </xdr:from>
    <xdr:to>
      <xdr:col>55</xdr:col>
      <xdr:colOff>50800</xdr:colOff>
      <xdr:row>54</xdr:row>
      <xdr:rowOff>60007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152734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157111</xdr:rowOff>
    </xdr:from>
    <xdr:to>
      <xdr:col>50</xdr:col>
      <xdr:colOff>165100</xdr:colOff>
      <xdr:row>53</xdr:row>
      <xdr:rowOff>87261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0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103788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84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79845</xdr:rowOff>
    </xdr:from>
    <xdr:to>
      <xdr:col>46</xdr:col>
      <xdr:colOff>38100</xdr:colOff>
      <xdr:row>55</xdr:row>
      <xdr:rowOff>9995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26522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12421</xdr:rowOff>
    </xdr:from>
    <xdr:to>
      <xdr:col>41</xdr:col>
      <xdr:colOff>101600</xdr:colOff>
      <xdr:row>55</xdr:row>
      <xdr:rowOff>114021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4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130548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2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129769</xdr:rowOff>
    </xdr:from>
    <xdr:to>
      <xdr:col>36</xdr:col>
      <xdr:colOff>165100</xdr:colOff>
      <xdr:row>56</xdr:row>
      <xdr:rowOff>59919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76446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3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99957</xdr:rowOff>
    </xdr:from>
    <xdr:to>
      <xdr:col>55</xdr:col>
      <xdr:colOff>0</xdr:colOff>
      <xdr:row>78</xdr:row>
      <xdr:rowOff>4271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01607"/>
          <a:ext cx="8382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155147</xdr:rowOff>
    </xdr:from>
    <xdr:to>
      <xdr:col>50</xdr:col>
      <xdr:colOff>114300</xdr:colOff>
      <xdr:row>78</xdr:row>
      <xdr:rowOff>4271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5679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155147</xdr:rowOff>
    </xdr:from>
    <xdr:to>
      <xdr:col>45</xdr:col>
      <xdr:colOff>177800</xdr:colOff>
      <xdr:row>78</xdr:row>
      <xdr:rowOff>10525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56797"/>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10525</xdr:rowOff>
    </xdr:from>
    <xdr:to>
      <xdr:col>41</xdr:col>
      <xdr:colOff>50800</xdr:colOff>
      <xdr:row>78</xdr:row>
      <xdr:rowOff>38480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83625"/>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49157</xdr:rowOff>
    </xdr:from>
    <xdr:to>
      <xdr:col>55</xdr:col>
      <xdr:colOff>50800</xdr:colOff>
      <xdr:row>77</xdr:row>
      <xdr:rowOff>150757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72034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124921</xdr:rowOff>
    </xdr:from>
    <xdr:to>
      <xdr:col>50</xdr:col>
      <xdr:colOff>165100</xdr:colOff>
      <xdr:row>78</xdr:row>
      <xdr:rowOff>55071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71598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0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104347</xdr:rowOff>
    </xdr:from>
    <xdr:to>
      <xdr:col>46</xdr:col>
      <xdr:colOff>38100</xdr:colOff>
      <xdr:row>78</xdr:row>
      <xdr:rowOff>34497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51024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8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131175</xdr:rowOff>
    </xdr:from>
    <xdr:to>
      <xdr:col>41</xdr:col>
      <xdr:colOff>101600</xdr:colOff>
      <xdr:row>78</xdr:row>
      <xdr:rowOff>61325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77852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159130</xdr:rowOff>
    </xdr:from>
    <xdr:to>
      <xdr:col>36</xdr:col>
      <xdr:colOff>165100</xdr:colOff>
      <xdr:row>78</xdr:row>
      <xdr:rowOff>89280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105807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5745</xdr:rowOff>
    </xdr:from>
    <xdr:to>
      <xdr:col>55</xdr:col>
      <xdr:colOff>0</xdr:colOff>
      <xdr:row>97</xdr:row>
      <xdr:rowOff>42266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36395"/>
          <a:ext cx="838200" cy="3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30349</xdr:rowOff>
    </xdr:from>
    <xdr:to>
      <xdr:col>50</xdr:col>
      <xdr:colOff>114300</xdr:colOff>
      <xdr:row>97</xdr:row>
      <xdr:rowOff>42266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60999"/>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30349</xdr:rowOff>
    </xdr:from>
    <xdr:to>
      <xdr:col>45</xdr:col>
      <xdr:colOff>177800</xdr:colOff>
      <xdr:row>97</xdr:row>
      <xdr:rowOff>72451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60999"/>
          <a:ext cx="889000" cy="4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60776</xdr:rowOff>
    </xdr:from>
    <xdr:to>
      <xdr:col>41</xdr:col>
      <xdr:colOff>50800</xdr:colOff>
      <xdr:row>97</xdr:row>
      <xdr:rowOff>72451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91426"/>
          <a:ext cx="8890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126395</xdr:rowOff>
    </xdr:from>
    <xdr:to>
      <xdr:col>55</xdr:col>
      <xdr:colOff>50800</xdr:colOff>
      <xdr:row>97</xdr:row>
      <xdr:rowOff>56545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41322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0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162916</xdr:rowOff>
    </xdr:from>
    <xdr:to>
      <xdr:col>50</xdr:col>
      <xdr:colOff>165100</xdr:colOff>
      <xdr:row>97</xdr:row>
      <xdr:rowOff>93066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84193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150999</xdr:rowOff>
    </xdr:from>
    <xdr:to>
      <xdr:col>46</xdr:col>
      <xdr:colOff>38100</xdr:colOff>
      <xdr:row>97</xdr:row>
      <xdr:rowOff>81149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72276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21651</xdr:rowOff>
    </xdr:from>
    <xdr:to>
      <xdr:col>41</xdr:col>
      <xdr:colOff>101600</xdr:colOff>
      <xdr:row>97</xdr:row>
      <xdr:rowOff>123251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114378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9976</xdr:rowOff>
    </xdr:from>
    <xdr:to>
      <xdr:col>36</xdr:col>
      <xdr:colOff>165100</xdr:colOff>
      <xdr:row>97</xdr:row>
      <xdr:rowOff>111576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102703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37777</xdr:rowOff>
    </xdr:from>
    <xdr:to>
      <xdr:col>85</xdr:col>
      <xdr:colOff>127000</xdr:colOff>
      <xdr:row>36</xdr:row>
      <xdr:rowOff>48864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09977"/>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13007</xdr:rowOff>
    </xdr:from>
    <xdr:to>
      <xdr:col>81</xdr:col>
      <xdr:colOff>50800</xdr:colOff>
      <xdr:row>36</xdr:row>
      <xdr:rowOff>37777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85207"/>
          <a:ext cx="8890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165238</xdr:rowOff>
    </xdr:from>
    <xdr:to>
      <xdr:col>76</xdr:col>
      <xdr:colOff>114300</xdr:colOff>
      <xdr:row>36</xdr:row>
      <xdr:rowOff>13007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65988"/>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80345</xdr:rowOff>
    </xdr:from>
    <xdr:to>
      <xdr:col>71</xdr:col>
      <xdr:colOff>177800</xdr:colOff>
      <xdr:row>35</xdr:row>
      <xdr:rowOff>165238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566745"/>
          <a:ext cx="889000" cy="59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31829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169514</xdr:rowOff>
    </xdr:from>
    <xdr:to>
      <xdr:col>85</xdr:col>
      <xdr:colOff>177800</xdr:colOff>
      <xdr:row>36</xdr:row>
      <xdr:rowOff>99664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7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20941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158427</xdr:rowOff>
    </xdr:from>
    <xdr:to>
      <xdr:col>81</xdr:col>
      <xdr:colOff>101600</xdr:colOff>
      <xdr:row>36</xdr:row>
      <xdr:rowOff>88577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105104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133657</xdr:rowOff>
    </xdr:from>
    <xdr:to>
      <xdr:col>76</xdr:col>
      <xdr:colOff>165100</xdr:colOff>
      <xdr:row>36</xdr:row>
      <xdr:rowOff>63807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3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80334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0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114438</xdr:rowOff>
    </xdr:from>
    <xdr:to>
      <xdr:col>72</xdr:col>
      <xdr:colOff>38100</xdr:colOff>
      <xdr:row>36</xdr:row>
      <xdr:rowOff>44588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61115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29545</xdr:rowOff>
    </xdr:from>
    <xdr:to>
      <xdr:col>67</xdr:col>
      <xdr:colOff>101600</xdr:colOff>
      <xdr:row>32</xdr:row>
      <xdr:rowOff>131145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5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147672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2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70910</xdr:rowOff>
    </xdr:from>
    <xdr:to>
      <xdr:col>85</xdr:col>
      <xdr:colOff>127000</xdr:colOff>
      <xdr:row>56</xdr:row>
      <xdr:rowOff>104894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672110"/>
          <a:ext cx="838200" cy="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70910</xdr:rowOff>
    </xdr:from>
    <xdr:to>
      <xdr:col>81</xdr:col>
      <xdr:colOff>50800</xdr:colOff>
      <xdr:row>56</xdr:row>
      <xdr:rowOff>151304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72110"/>
          <a:ext cx="889000" cy="8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151304</xdr:rowOff>
    </xdr:from>
    <xdr:to>
      <xdr:col>76</xdr:col>
      <xdr:colOff>114300</xdr:colOff>
      <xdr:row>57</xdr:row>
      <xdr:rowOff>11341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52504"/>
          <a:ext cx="889000" cy="3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11341</xdr:rowOff>
    </xdr:from>
    <xdr:to>
      <xdr:col>71</xdr:col>
      <xdr:colOff>177800</xdr:colOff>
      <xdr:row>57</xdr:row>
      <xdr:rowOff>18049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83991"/>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54094</xdr:rowOff>
    </xdr:from>
    <xdr:to>
      <xdr:col>85</xdr:col>
      <xdr:colOff>177800</xdr:colOff>
      <xdr:row>56</xdr:row>
      <xdr:rowOff>155694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76971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20110</xdr:rowOff>
    </xdr:from>
    <xdr:to>
      <xdr:col>81</xdr:col>
      <xdr:colOff>101600</xdr:colOff>
      <xdr:row>56</xdr:row>
      <xdr:rowOff>121710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138237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100504</xdr:rowOff>
    </xdr:from>
    <xdr:to>
      <xdr:col>76</xdr:col>
      <xdr:colOff>165100</xdr:colOff>
      <xdr:row>57</xdr:row>
      <xdr:rowOff>30654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47181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7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131991</xdr:rowOff>
    </xdr:from>
    <xdr:to>
      <xdr:col>72</xdr:col>
      <xdr:colOff>38100</xdr:colOff>
      <xdr:row>57</xdr:row>
      <xdr:rowOff>62141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78668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138699</xdr:rowOff>
    </xdr:from>
    <xdr:to>
      <xdr:col>67</xdr:col>
      <xdr:colOff>101600</xdr:colOff>
      <xdr:row>57</xdr:row>
      <xdr:rowOff>68849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85376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168475</xdr:rowOff>
    </xdr:from>
    <xdr:to>
      <xdr:col>85</xdr:col>
      <xdr:colOff>127000</xdr:colOff>
      <xdr:row>78</xdr:row>
      <xdr:rowOff>17399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70125"/>
          <a:ext cx="838200" cy="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118577</xdr:rowOff>
    </xdr:from>
    <xdr:to>
      <xdr:col>81</xdr:col>
      <xdr:colOff>50800</xdr:colOff>
      <xdr:row>78</xdr:row>
      <xdr:rowOff>17399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20227"/>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118577</xdr:rowOff>
    </xdr:from>
    <xdr:to>
      <xdr:col>76</xdr:col>
      <xdr:colOff>114300</xdr:colOff>
      <xdr:row>77</xdr:row>
      <xdr:rowOff>139419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320227"/>
          <a:ext cx="889000" cy="2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139419</xdr:rowOff>
    </xdr:from>
    <xdr:to>
      <xdr:col>71</xdr:col>
      <xdr:colOff>177800</xdr:colOff>
      <xdr:row>78</xdr:row>
      <xdr:rowOff>20160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341069"/>
          <a:ext cx="889000" cy="5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58017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4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117675</xdr:rowOff>
    </xdr:from>
    <xdr:to>
      <xdr:col>85</xdr:col>
      <xdr:colOff>177800</xdr:colOff>
      <xdr:row>78</xdr:row>
      <xdr:rowOff>47825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77052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0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138049</xdr:rowOff>
    </xdr:from>
    <xdr:to>
      <xdr:col>81</xdr:col>
      <xdr:colOff>101600</xdr:colOff>
      <xdr:row>78</xdr:row>
      <xdr:rowOff>68199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59326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4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67777</xdr:rowOff>
    </xdr:from>
    <xdr:to>
      <xdr:col>76</xdr:col>
      <xdr:colOff>165100</xdr:colOff>
      <xdr:row>77</xdr:row>
      <xdr:rowOff>169377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14454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04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88619</xdr:rowOff>
    </xdr:from>
    <xdr:to>
      <xdr:col>72</xdr:col>
      <xdr:colOff>38100</xdr:colOff>
      <xdr:row>78</xdr:row>
      <xdr:rowOff>18769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29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35296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06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140810</xdr:rowOff>
    </xdr:from>
    <xdr:to>
      <xdr:col>67</xdr:col>
      <xdr:colOff>101600</xdr:colOff>
      <xdr:row>78</xdr:row>
      <xdr:rowOff>70960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62087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435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113548</xdr:rowOff>
    </xdr:from>
    <xdr:to>
      <xdr:col>85</xdr:col>
      <xdr:colOff>127000</xdr:colOff>
      <xdr:row>93</xdr:row>
      <xdr:rowOff>116070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058398"/>
          <a:ext cx="8382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116070</xdr:rowOff>
    </xdr:from>
    <xdr:to>
      <xdr:col>81</xdr:col>
      <xdr:colOff>50800</xdr:colOff>
      <xdr:row>93</xdr:row>
      <xdr:rowOff>124019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060920"/>
          <a:ext cx="889000" cy="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124019</xdr:rowOff>
    </xdr:from>
    <xdr:to>
      <xdr:col>76</xdr:col>
      <xdr:colOff>114300</xdr:colOff>
      <xdr:row>93</xdr:row>
      <xdr:rowOff>126448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068869"/>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105197</xdr:rowOff>
    </xdr:from>
    <xdr:to>
      <xdr:col>71</xdr:col>
      <xdr:colOff>177800</xdr:colOff>
      <xdr:row>93</xdr:row>
      <xdr:rowOff>126448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050047"/>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62748</xdr:rowOff>
    </xdr:from>
    <xdr:to>
      <xdr:col>85</xdr:col>
      <xdr:colOff>177800</xdr:colOff>
      <xdr:row>93</xdr:row>
      <xdr:rowOff>164348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0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85625</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85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65270</xdr:rowOff>
    </xdr:from>
    <xdr:to>
      <xdr:col>81</xdr:col>
      <xdr:colOff>101600</xdr:colOff>
      <xdr:row>93</xdr:row>
      <xdr:rowOff>166870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0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11947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578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73219</xdr:rowOff>
    </xdr:from>
    <xdr:to>
      <xdr:col>76</xdr:col>
      <xdr:colOff>165100</xdr:colOff>
      <xdr:row>94</xdr:row>
      <xdr:rowOff>3369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0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19896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579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75648</xdr:rowOff>
    </xdr:from>
    <xdr:to>
      <xdr:col>72</xdr:col>
      <xdr:colOff>38100</xdr:colOff>
      <xdr:row>94</xdr:row>
      <xdr:rowOff>5798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0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22325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79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54397</xdr:rowOff>
    </xdr:from>
    <xdr:to>
      <xdr:col>67</xdr:col>
      <xdr:colOff>101600</xdr:colOff>
      <xdr:row>93</xdr:row>
      <xdr:rowOff>155997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59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1074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77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30543</xdr:rowOff>
    </xdr:from>
    <xdr:to>
      <xdr:col>116</xdr:col>
      <xdr:colOff>63500</xdr:colOff>
      <xdr:row>36</xdr:row>
      <xdr:rowOff>49974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1323300" y="5345493"/>
          <a:ext cx="838200" cy="87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65612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9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49974</xdr:rowOff>
    </xdr:from>
    <xdr:to>
      <xdr:col>111</xdr:col>
      <xdr:colOff>177800</xdr:colOff>
      <xdr:row>36</xdr:row>
      <xdr:rowOff>164274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0434300" y="622217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160482</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50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102553</xdr:rowOff>
    </xdr:from>
    <xdr:to>
      <xdr:col>107</xdr:col>
      <xdr:colOff>50800</xdr:colOff>
      <xdr:row>36</xdr:row>
      <xdr:rowOff>164274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103303"/>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160482</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50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102553</xdr:rowOff>
    </xdr:from>
    <xdr:to>
      <xdr:col>102</xdr:col>
      <xdr:colOff>114300</xdr:colOff>
      <xdr:row>36</xdr:row>
      <xdr:rowOff>128841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8656300" y="6103303"/>
          <a:ext cx="889000" cy="1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1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130763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7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151193</xdr:rowOff>
    </xdr:from>
    <xdr:to>
      <xdr:col>116</xdr:col>
      <xdr:colOff>114300</xdr:colOff>
      <xdr:row>31</xdr:row>
      <xdr:rowOff>81343</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52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104220</xdr:rowOff>
    </xdr:from>
    <xdr:ext cx="469744"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524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170624</xdr:rowOff>
    </xdr:from>
    <xdr:to>
      <xdr:col>112</xdr:col>
      <xdr:colOff>38100</xdr:colOff>
      <xdr:row>36</xdr:row>
      <xdr:rowOff>100774</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117301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594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113474</xdr:rowOff>
    </xdr:from>
    <xdr:to>
      <xdr:col>107</xdr:col>
      <xdr:colOff>101600</xdr:colOff>
      <xdr:row>37</xdr:row>
      <xdr:rowOff>43624</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60151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06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51753</xdr:rowOff>
    </xdr:from>
    <xdr:to>
      <xdr:col>102</xdr:col>
      <xdr:colOff>165100</xdr:colOff>
      <xdr:row>35</xdr:row>
      <xdr:rowOff>153353</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0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169880</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5827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78041</xdr:rowOff>
    </xdr:from>
    <xdr:to>
      <xdr:col>98</xdr:col>
      <xdr:colOff>38100</xdr:colOff>
      <xdr:row>37</xdr:row>
      <xdr:rowOff>8191</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2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24718</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025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・総務費が増加しているのは、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繰越予算の執行もあった</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本庁舎建設による普通建設事業費の増のほか、</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ふるさと納税に係る経費</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が多額となったことが要因である。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・民生費が類似団体平均に比べ高止まりしているのは、福祉事務所設置町であることから生活保護業務等を移管されており、生活保護費や児童扶養手当などの扶助費支出があること要因である。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衛生費も類似団体平均に比べ高止まりしているが、これは、屋久島特有の費用と思われる山岳部における環境保全対策によるものと思われる。人力により山岳部のし尿搬出を継続的に行うことは、屋久島の観光面及び衛生面からも必須事項である。また、廃棄物対策についても、屋久島では環境に配慮した電気溶融によるごみ処理施設を有しており、この施設の維持管理経費に莫大な費用がかかっている。その維持管理費用を削減するために、燃えるごみを細分化していることから、その処理費用及び島外搬出費用が多額となっている。今後の財政運営を進める中で、ごみ処理施設の更新の在り方を検討することは必須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・農林水産業費が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しているのは、栗生漁港水産基盤機能保全事業の</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かごしま材利用事業の減</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など普通建設事業費の</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が要因である。</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しかしながら、類似団体と比較して金額が高止まりしているので、長期的な事業の見直し等の検討が必要である。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消防費が類似団体に比べて高止まりしているのは、住民の居住区域が島の周囲沿岸部であり、消防・救急活動が非常に広範囲にわたることから消防分遣所を２箇所設置しているため、相当の人件費・物件費等（熊毛地区消防組合への負担金）が必要となることが要因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年度の合併前から既に旧町及び広域連合には多額の債務があり、これを承継しているが、翌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年度に公債費のピークを迎え平成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年度に実質公債費比率</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％超えにより、公債費負担適正化計画を策定することとなった。計画策定後は、新規地方債の発行抑制に取り組んだことにより、２年で</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％を下回ることとなった。その後も引き続き抑制に努めて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きた</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年度においては、新規地方債の発行分の償還が開始されたことにより微増となった。依然として</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類似団体平均と比べて突出している状況である。</a:t>
          </a:r>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財政基盤が弱く、基金残高も少額であったため、平成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年度の合併以降、普通交付税が一本算定となる</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令和２</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の財政不安に備え、決算剰余金を中心に財政調整基金の積み立てに努めている。今後はこれまでのような積み立ては厳しいものがあるので、行財政改革の取組を一層推進して歳出削減に努めなければならない。</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実質収支は、普通建設事業の翌年度繰越増加により、これに伴う翌年度繰越財源が増加したことなどから</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1.12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減少したが、事業厳選と歳出削減に取り組んでいることから黒字を確保している。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実質単年度収支につい</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ては</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取崩し額</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が増加したにも関わらず、積立金額が減少したことにより赤字となった。</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行財政改革の推進による歳出削減を図り、健全な財政運営に努める。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多額の累積赤字を保有していたことで、経営健全化計画を策定していた簡易水道事業及び船舶事業において、平成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年度に資金不足の解消がされたことにより、赤字が解消されている。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介護保険</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事業、国民健康保険事業</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以外の特別会計で黒字も赤字も発生していないのは、歳入歳出決算を同額になるよう繰入金を調整し、赤字額を一般会計が負担しているためである。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今後も引き続き、町全体として健全な財政運営を図るよう取り組んでいくとともに、各公営企業及び公営事業の経営を精査し、過度な一般会計負担を解消していきたい。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11490666</v>
      </c>
      <c r="BO4" s="423"/>
      <c r="BP4" s="423"/>
      <c r="BQ4" s="423"/>
      <c r="BR4" s="423"/>
      <c r="BS4" s="423"/>
      <c r="BT4" s="423"/>
      <c r="BU4" s="424"/>
      <c r="BV4" s="422">
        <v>11595483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4.5</v>
      </c>
      <c r="CU4" s="604"/>
      <c r="CV4" s="604"/>
      <c r="CW4" s="604"/>
      <c r="CX4" s="604"/>
      <c r="CY4" s="604"/>
      <c r="CZ4" s="604"/>
      <c r="DA4" s="605"/>
      <c r="DB4" s="603">
        <v>5.6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11016991</v>
      </c>
      <c r="BO5" s="428"/>
      <c r="BP5" s="428"/>
      <c r="BQ5" s="428"/>
      <c r="BR5" s="428"/>
      <c r="BS5" s="428"/>
      <c r="BT5" s="428"/>
      <c r="BU5" s="429"/>
      <c r="BV5" s="427">
        <v>11131073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92.3</v>
      </c>
      <c r="CU5" s="398"/>
      <c r="CV5" s="398"/>
      <c r="CW5" s="398"/>
      <c r="CX5" s="398"/>
      <c r="CY5" s="398"/>
      <c r="CZ5" s="398"/>
      <c r="DA5" s="399"/>
      <c r="DB5" s="397">
        <v>90.1</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473675</v>
      </c>
      <c r="BO6" s="428"/>
      <c r="BP6" s="428"/>
      <c r="BQ6" s="428"/>
      <c r="BR6" s="428"/>
      <c r="BS6" s="428"/>
      <c r="BT6" s="428"/>
      <c r="BU6" s="429"/>
      <c r="BV6" s="427">
        <v>464410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96.2</v>
      </c>
      <c r="CU6" s="578"/>
      <c r="CV6" s="578"/>
      <c r="CW6" s="578"/>
      <c r="CX6" s="578"/>
      <c r="CY6" s="578"/>
      <c r="CZ6" s="578"/>
      <c r="DA6" s="579"/>
      <c r="DB6" s="577">
        <v>94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200909</v>
      </c>
      <c r="BO7" s="428"/>
      <c r="BP7" s="428"/>
      <c r="BQ7" s="428"/>
      <c r="BR7" s="428"/>
      <c r="BS7" s="428"/>
      <c r="BT7" s="428"/>
      <c r="BU7" s="429"/>
      <c r="BV7" s="427">
        <v>119806</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6092164</v>
      </c>
      <c r="CU7" s="428"/>
      <c r="CV7" s="428"/>
      <c r="CW7" s="428"/>
      <c r="CX7" s="428"/>
      <c r="CY7" s="428"/>
      <c r="CZ7" s="428"/>
      <c r="DA7" s="429"/>
      <c r="DB7" s="427">
        <v>6154894</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272766</v>
      </c>
      <c r="BO8" s="428"/>
      <c r="BP8" s="428"/>
      <c r="BQ8" s="428"/>
      <c r="BR8" s="428"/>
      <c r="BS8" s="428"/>
      <c r="BT8" s="428"/>
      <c r="BU8" s="429"/>
      <c r="BV8" s="427">
        <v>344604</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0.25</v>
      </c>
      <c r="CU8" s="541"/>
      <c r="CV8" s="541"/>
      <c r="CW8" s="541"/>
      <c r="CX8" s="541"/>
      <c r="CY8" s="541"/>
      <c r="CZ8" s="541"/>
      <c r="DA8" s="542"/>
      <c r="DB8" s="540">
        <v>0.25</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12913</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-71838</v>
      </c>
      <c r="BO9" s="428"/>
      <c r="BP9" s="428"/>
      <c r="BQ9" s="428"/>
      <c r="BR9" s="428"/>
      <c r="BS9" s="428"/>
      <c r="BT9" s="428"/>
      <c r="BU9" s="429"/>
      <c r="BV9" s="427">
        <v>-52661</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21.2</v>
      </c>
      <c r="CU9" s="398"/>
      <c r="CV9" s="398"/>
      <c r="CW9" s="398"/>
      <c r="CX9" s="398"/>
      <c r="CY9" s="398"/>
      <c r="CZ9" s="398"/>
      <c r="DA9" s="399"/>
      <c r="DB9" s="397">
        <v>21.4</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13589</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184695</v>
      </c>
      <c r="BO10" s="428"/>
      <c r="BP10" s="428"/>
      <c r="BQ10" s="428"/>
      <c r="BR10" s="428"/>
      <c r="BS10" s="428"/>
      <c r="BT10" s="428"/>
      <c r="BU10" s="429"/>
      <c r="BV10" s="427">
        <v>301132</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115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12586</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130346</v>
      </c>
      <c r="BO12" s="428"/>
      <c r="BP12" s="428"/>
      <c r="BQ12" s="428"/>
      <c r="BR12" s="428"/>
      <c r="BS12" s="428"/>
      <c r="BT12" s="428"/>
      <c r="BU12" s="429"/>
      <c r="BV12" s="427">
        <v>69793</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12490</v>
      </c>
      <c r="S13" s="531"/>
      <c r="T13" s="531"/>
      <c r="U13" s="531"/>
      <c r="V13" s="532"/>
      <c r="W13" s="518" t="s">
        <v>141</v>
      </c>
      <c r="X13" s="440"/>
      <c r="Y13" s="440"/>
      <c r="Z13" s="440"/>
      <c r="AA13" s="440"/>
      <c r="AB13" s="441"/>
      <c r="AC13" s="403">
        <v>771</v>
      </c>
      <c r="AD13" s="404"/>
      <c r="AE13" s="404"/>
      <c r="AF13" s="404"/>
      <c r="AG13" s="405"/>
      <c r="AH13" s="403">
        <v>882</v>
      </c>
      <c r="AI13" s="404"/>
      <c r="AJ13" s="404"/>
      <c r="AK13" s="404"/>
      <c r="AL13" s="406"/>
      <c r="AM13" s="496" t="s">
        <v>142</v>
      </c>
      <c r="AN13" s="401"/>
      <c r="AO13" s="401"/>
      <c r="AP13" s="401"/>
      <c r="AQ13" s="401"/>
      <c r="AR13" s="401"/>
      <c r="AS13" s="401"/>
      <c r="AT13" s="402"/>
      <c r="AU13" s="484" t="s">
        <v>135</v>
      </c>
      <c r="AV13" s="485"/>
      <c r="AW13" s="485"/>
      <c r="AX13" s="485"/>
      <c r="AY13" s="407" t="s">
        <v>143</v>
      </c>
      <c r="AZ13" s="408"/>
      <c r="BA13" s="408"/>
      <c r="BB13" s="408"/>
      <c r="BC13" s="408"/>
      <c r="BD13" s="408"/>
      <c r="BE13" s="408"/>
      <c r="BF13" s="408"/>
      <c r="BG13" s="408"/>
      <c r="BH13" s="408"/>
      <c r="BI13" s="408"/>
      <c r="BJ13" s="408"/>
      <c r="BK13" s="408"/>
      <c r="BL13" s="408"/>
      <c r="BM13" s="409"/>
      <c r="BN13" s="427">
        <v>-17489</v>
      </c>
      <c r="BO13" s="428"/>
      <c r="BP13" s="428"/>
      <c r="BQ13" s="428"/>
      <c r="BR13" s="428"/>
      <c r="BS13" s="428"/>
      <c r="BT13" s="428"/>
      <c r="BU13" s="429"/>
      <c r="BV13" s="427">
        <v>178678</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13.7</v>
      </c>
      <c r="CU13" s="398"/>
      <c r="CV13" s="398"/>
      <c r="CW13" s="398"/>
      <c r="CX13" s="398"/>
      <c r="CY13" s="398"/>
      <c r="CZ13" s="398"/>
      <c r="DA13" s="399"/>
      <c r="DB13" s="397">
        <v>13.8</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12792</v>
      </c>
      <c r="S14" s="531"/>
      <c r="T14" s="531"/>
      <c r="U14" s="531"/>
      <c r="V14" s="532"/>
      <c r="W14" s="533"/>
      <c r="X14" s="443"/>
      <c r="Y14" s="443"/>
      <c r="Z14" s="443"/>
      <c r="AA14" s="443"/>
      <c r="AB14" s="444"/>
      <c r="AC14" s="523">
        <v>11.9</v>
      </c>
      <c r="AD14" s="524"/>
      <c r="AE14" s="524"/>
      <c r="AF14" s="524"/>
      <c r="AG14" s="525"/>
      <c r="AH14" s="523">
        <v>13.2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23.1</v>
      </c>
      <c r="CU14" s="535"/>
      <c r="CV14" s="535"/>
      <c r="CW14" s="535"/>
      <c r="CX14" s="535"/>
      <c r="CY14" s="535"/>
      <c r="CZ14" s="535"/>
      <c r="DA14" s="536"/>
      <c r="DB14" s="534">
        <v>20.9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140</v>
      </c>
      <c r="N15" s="528"/>
      <c r="O15" s="528"/>
      <c r="P15" s="528"/>
      <c r="Q15" s="529"/>
      <c r="R15" s="530">
        <v>12702</v>
      </c>
      <c r="S15" s="531"/>
      <c r="T15" s="531"/>
      <c r="U15" s="531"/>
      <c r="V15" s="532"/>
      <c r="W15" s="518" t="s">
        <v>147</v>
      </c>
      <c r="X15" s="440"/>
      <c r="Y15" s="440"/>
      <c r="Z15" s="440"/>
      <c r="AA15" s="440"/>
      <c r="AB15" s="441"/>
      <c r="AC15" s="403">
        <v>995</v>
      </c>
      <c r="AD15" s="404"/>
      <c r="AE15" s="404"/>
      <c r="AF15" s="404"/>
      <c r="AG15" s="405"/>
      <c r="AH15" s="403">
        <v>996</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1287080</v>
      </c>
      <c r="BO15" s="423"/>
      <c r="BP15" s="423"/>
      <c r="BQ15" s="423"/>
      <c r="BR15" s="423"/>
      <c r="BS15" s="423"/>
      <c r="BT15" s="423"/>
      <c r="BU15" s="424"/>
      <c r="BV15" s="422">
        <v>1308885</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15.4</v>
      </c>
      <c r="AD16" s="524"/>
      <c r="AE16" s="524"/>
      <c r="AF16" s="524"/>
      <c r="AG16" s="525"/>
      <c r="AH16" s="523">
        <v>15</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5357078</v>
      </c>
      <c r="BO16" s="428"/>
      <c r="BP16" s="428"/>
      <c r="BQ16" s="428"/>
      <c r="BR16" s="428"/>
      <c r="BS16" s="428"/>
      <c r="BT16" s="428"/>
      <c r="BU16" s="429"/>
      <c r="BV16" s="427">
        <v>5314144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4712</v>
      </c>
      <c r="AD17" s="404"/>
      <c r="AE17" s="404"/>
      <c r="AF17" s="404"/>
      <c r="AG17" s="405"/>
      <c r="AH17" s="403">
        <v>4779</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1629205</v>
      </c>
      <c r="BO17" s="428"/>
      <c r="BP17" s="428"/>
      <c r="BQ17" s="428"/>
      <c r="BR17" s="428"/>
      <c r="BS17" s="428"/>
      <c r="BT17" s="428"/>
      <c r="BU17" s="429"/>
      <c r="BV17" s="427">
        <v>1657306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540.48</v>
      </c>
      <c r="M18" s="492"/>
      <c r="N18" s="492"/>
      <c r="O18" s="492"/>
      <c r="P18" s="492"/>
      <c r="Q18" s="492"/>
      <c r="R18" s="493"/>
      <c r="S18" s="493"/>
      <c r="T18" s="493"/>
      <c r="U18" s="493"/>
      <c r="V18" s="494"/>
      <c r="W18" s="508"/>
      <c r="X18" s="509"/>
      <c r="Y18" s="509"/>
      <c r="Z18" s="509"/>
      <c r="AA18" s="509"/>
      <c r="AB18" s="519"/>
      <c r="AC18" s="391">
        <v>72.7</v>
      </c>
      <c r="AD18" s="392"/>
      <c r="AE18" s="392"/>
      <c r="AF18" s="392"/>
      <c r="AG18" s="495"/>
      <c r="AH18" s="391">
        <v>71.8</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5740999</v>
      </c>
      <c r="BO18" s="428"/>
      <c r="BP18" s="428"/>
      <c r="BQ18" s="428"/>
      <c r="BR18" s="428"/>
      <c r="BS18" s="428"/>
      <c r="BT18" s="428"/>
      <c r="BU18" s="429"/>
      <c r="BV18" s="427">
        <v>5628311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24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7206595</v>
      </c>
      <c r="BO19" s="428"/>
      <c r="BP19" s="428"/>
      <c r="BQ19" s="428"/>
      <c r="BR19" s="428"/>
      <c r="BS19" s="428"/>
      <c r="BT19" s="428"/>
      <c r="BU19" s="429"/>
      <c r="BV19" s="427">
        <v>7213983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6133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12389753</v>
      </c>
      <c r="BO23" s="428"/>
      <c r="BP23" s="428"/>
      <c r="BQ23" s="428"/>
      <c r="BR23" s="428"/>
      <c r="BS23" s="428"/>
      <c r="BT23" s="428"/>
      <c r="BU23" s="429"/>
      <c r="BV23" s="427">
        <v>12213261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7610</v>
      </c>
      <c r="R24" s="404"/>
      <c r="S24" s="404"/>
      <c r="T24" s="404"/>
      <c r="U24" s="404"/>
      <c r="V24" s="405"/>
      <c r="W24" s="469"/>
      <c r="X24" s="460"/>
      <c r="Y24" s="461"/>
      <c r="Z24" s="400" t="s">
        <v>171</v>
      </c>
      <c r="AA24" s="401"/>
      <c r="AB24" s="401"/>
      <c r="AC24" s="401"/>
      <c r="AD24" s="401"/>
      <c r="AE24" s="401"/>
      <c r="AF24" s="401"/>
      <c r="AG24" s="402"/>
      <c r="AH24" s="403">
        <v>152</v>
      </c>
      <c r="AI24" s="404"/>
      <c r="AJ24" s="404"/>
      <c r="AK24" s="404"/>
      <c r="AL24" s="405"/>
      <c r="AM24" s="403">
        <v>459192</v>
      </c>
      <c r="AN24" s="404"/>
      <c r="AO24" s="404"/>
      <c r="AP24" s="404"/>
      <c r="AQ24" s="404"/>
      <c r="AR24" s="405"/>
      <c r="AS24" s="403">
        <v>3021</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9200060</v>
      </c>
      <c r="BO24" s="428"/>
      <c r="BP24" s="428"/>
      <c r="BQ24" s="428"/>
      <c r="BR24" s="428"/>
      <c r="BS24" s="428"/>
      <c r="BT24" s="428"/>
      <c r="BU24" s="429"/>
      <c r="BV24" s="427">
        <v>8919086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6000</v>
      </c>
      <c r="R25" s="404"/>
      <c r="S25" s="404"/>
      <c r="T25" s="404"/>
      <c r="U25" s="404"/>
      <c r="V25" s="405"/>
      <c r="W25" s="469"/>
      <c r="X25" s="460"/>
      <c r="Y25" s="461"/>
      <c r="Z25" s="400" t="s">
        <v>174</v>
      </c>
      <c r="AA25" s="401"/>
      <c r="AB25" s="401"/>
      <c r="AC25" s="401"/>
      <c r="AD25" s="401"/>
      <c r="AE25" s="401"/>
      <c r="AF25" s="401"/>
      <c r="AG25" s="402"/>
      <c r="AH25" s="403" t="s">
        <v>129</v>
      </c>
      <c r="AI25" s="404"/>
      <c r="AJ25" s="404"/>
      <c r="AK25" s="404"/>
      <c r="AL25" s="405"/>
      <c r="AM25" s="403" t="s">
        <v>129</v>
      </c>
      <c r="AN25" s="404"/>
      <c r="AO25" s="404"/>
      <c r="AP25" s="404"/>
      <c r="AQ25" s="404"/>
      <c r="AR25" s="405"/>
      <c r="AS25" s="403" t="s">
        <v>129</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917486</v>
      </c>
      <c r="BO25" s="423"/>
      <c r="BP25" s="423"/>
      <c r="BQ25" s="423"/>
      <c r="BR25" s="423"/>
      <c r="BS25" s="423"/>
      <c r="BT25" s="423"/>
      <c r="BU25" s="424"/>
      <c r="BV25" s="422">
        <v>738712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5670</v>
      </c>
      <c r="R26" s="404"/>
      <c r="S26" s="404"/>
      <c r="T26" s="404"/>
      <c r="U26" s="404"/>
      <c r="V26" s="405"/>
      <c r="W26" s="469"/>
      <c r="X26" s="460"/>
      <c r="Y26" s="461"/>
      <c r="Z26" s="400" t="s">
        <v>177</v>
      </c>
      <c r="AA26" s="482"/>
      <c r="AB26" s="482"/>
      <c r="AC26" s="482"/>
      <c r="AD26" s="482"/>
      <c r="AE26" s="482"/>
      <c r="AF26" s="482"/>
      <c r="AG26" s="483"/>
      <c r="AH26" s="403">
        <v>2</v>
      </c>
      <c r="AI26" s="404"/>
      <c r="AJ26" s="404"/>
      <c r="AK26" s="404"/>
      <c r="AL26" s="405"/>
      <c r="AM26" s="403" t="s">
        <v>178</v>
      </c>
      <c r="AN26" s="404"/>
      <c r="AO26" s="404"/>
      <c r="AP26" s="404"/>
      <c r="AQ26" s="404"/>
      <c r="AR26" s="405"/>
      <c r="AS26" s="403" t="s">
        <v>178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129</v>
      </c>
      <c r="BO26" s="428"/>
      <c r="BP26" s="428"/>
      <c r="BQ26" s="428"/>
      <c r="BR26" s="428"/>
      <c r="BS26" s="428"/>
      <c r="BT26" s="428"/>
      <c r="BU26" s="429"/>
      <c r="BV26" s="427" t="s">
        <v>129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3040</v>
      </c>
      <c r="R27" s="404"/>
      <c r="S27" s="404"/>
      <c r="T27" s="404"/>
      <c r="U27" s="404"/>
      <c r="V27" s="405"/>
      <c r="W27" s="469"/>
      <c r="X27" s="460"/>
      <c r="Y27" s="461"/>
      <c r="Z27" s="400" t="s">
        <v>181</v>
      </c>
      <c r="AA27" s="401"/>
      <c r="AB27" s="401"/>
      <c r="AC27" s="401"/>
      <c r="AD27" s="401"/>
      <c r="AE27" s="401"/>
      <c r="AF27" s="401"/>
      <c r="AG27" s="402"/>
      <c r="AH27" s="403">
        <v>5</v>
      </c>
      <c r="AI27" s="404"/>
      <c r="AJ27" s="404"/>
      <c r="AK27" s="404"/>
      <c r="AL27" s="405"/>
      <c r="AM27" s="403">
        <v>20185</v>
      </c>
      <c r="AN27" s="404"/>
      <c r="AO27" s="404"/>
      <c r="AP27" s="404"/>
      <c r="AQ27" s="404"/>
      <c r="AR27" s="405"/>
      <c r="AS27" s="403">
        <v>4037</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136211</v>
      </c>
      <c r="BO27" s="431"/>
      <c r="BP27" s="431"/>
      <c r="BQ27" s="431"/>
      <c r="BR27" s="431"/>
      <c r="BS27" s="431"/>
      <c r="BT27" s="431"/>
      <c r="BU27" s="432"/>
      <c r="BV27" s="430">
        <v>136211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2510</v>
      </c>
      <c r="R28" s="404"/>
      <c r="S28" s="404"/>
      <c r="T28" s="404"/>
      <c r="U28" s="404"/>
      <c r="V28" s="405"/>
      <c r="W28" s="469"/>
      <c r="X28" s="460"/>
      <c r="Y28" s="461"/>
      <c r="Z28" s="400" t="s">
        <v>184</v>
      </c>
      <c r="AA28" s="401"/>
      <c r="AB28" s="401"/>
      <c r="AC28" s="401"/>
      <c r="AD28" s="401"/>
      <c r="AE28" s="401"/>
      <c r="AF28" s="401"/>
      <c r="AG28" s="402"/>
      <c r="AH28" s="403" t="s">
        <v>129</v>
      </c>
      <c r="AI28" s="404"/>
      <c r="AJ28" s="404"/>
      <c r="AK28" s="404"/>
      <c r="AL28" s="405"/>
      <c r="AM28" s="403" t="s">
        <v>129</v>
      </c>
      <c r="AN28" s="404"/>
      <c r="AO28" s="404"/>
      <c r="AP28" s="404"/>
      <c r="AQ28" s="404"/>
      <c r="AR28" s="405"/>
      <c r="AS28" s="403" t="s">
        <v>129</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2330818</v>
      </c>
      <c r="BO28" s="423"/>
      <c r="BP28" s="423"/>
      <c r="BQ28" s="423"/>
      <c r="BR28" s="423"/>
      <c r="BS28" s="423"/>
      <c r="BT28" s="423"/>
      <c r="BU28" s="424"/>
      <c r="BV28" s="422">
        <v>2276469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14</v>
      </c>
      <c r="M29" s="404"/>
      <c r="N29" s="404"/>
      <c r="O29" s="404"/>
      <c r="P29" s="405"/>
      <c r="Q29" s="403">
        <v>2280</v>
      </c>
      <c r="R29" s="404"/>
      <c r="S29" s="404"/>
      <c r="T29" s="404"/>
      <c r="U29" s="404"/>
      <c r="V29" s="405"/>
      <c r="W29" s="470"/>
      <c r="X29" s="471"/>
      <c r="Y29" s="472"/>
      <c r="Z29" s="400" t="s">
        <v>187</v>
      </c>
      <c r="AA29" s="401"/>
      <c r="AB29" s="401"/>
      <c r="AC29" s="401"/>
      <c r="AD29" s="401"/>
      <c r="AE29" s="401"/>
      <c r="AF29" s="401"/>
      <c r="AG29" s="402"/>
      <c r="AH29" s="403">
        <v>157</v>
      </c>
      <c r="AI29" s="404"/>
      <c r="AJ29" s="404"/>
      <c r="AK29" s="404"/>
      <c r="AL29" s="405"/>
      <c r="AM29" s="403">
        <v>479377</v>
      </c>
      <c r="AN29" s="404"/>
      <c r="AO29" s="404"/>
      <c r="AP29" s="404"/>
      <c r="AQ29" s="404"/>
      <c r="AR29" s="405"/>
      <c r="AS29" s="403">
        <v>3053</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313813</v>
      </c>
      <c r="BO29" s="428"/>
      <c r="BP29" s="428"/>
      <c r="BQ29" s="428"/>
      <c r="BR29" s="428"/>
      <c r="BS29" s="428"/>
      <c r="BT29" s="428"/>
      <c r="BU29" s="429"/>
      <c r="BV29" s="427">
        <v>294800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97.4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1243857</v>
      </c>
      <c r="BO30" s="431"/>
      <c r="BP30" s="431"/>
      <c r="BQ30" s="431"/>
      <c r="BR30" s="431"/>
      <c r="BS30" s="431"/>
      <c r="BT30" s="431"/>
      <c r="BU30" s="432"/>
      <c r="BV30" s="430">
        <v>1240387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196</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屋久島町国民健康保険事業特別会計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屋久島町簡易水道事業特別会計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熊毛地区消防組合　一般会計</v>
      </c>
      <c r="BZ34" s="385"/>
      <c r="CA34" s="385"/>
      <c r="CB34" s="385"/>
      <c r="CC34" s="385"/>
      <c r="CD34" s="385"/>
      <c r="CE34" s="385"/>
      <c r="CF34" s="385"/>
      <c r="CG34" s="385"/>
      <c r="CH34" s="385"/>
      <c r="CI34" s="385"/>
      <c r="CJ34" s="385"/>
      <c r="CK34" s="385"/>
      <c r="CL34" s="385"/>
      <c r="CM34" s="385"/>
      <c r="CN34" s="213"/>
      <c r="CO34" s="386">
        <f>IF(CQ34="","",MAX(C34:D43,U34:V43,AM34:AN43,BE34:BF43,BW34:BX43)+1)</f>
        <v>13</v>
      </c>
      <c r="CP34" s="386"/>
      <c r="CQ34" s="385" t="str">
        <f>IF('各会計、関係団体の財政状況及び健全化判断比率'!BS7="","",'各会計、関係団体の財政状況及び健全化判断比率'!BS7)</f>
        <v>屋久島森林組合</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屋久島町診療所事業特別会計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屋久島町介護保険事業特別会計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IF('各会計、関係団体の財政状況及び健全化判断比率'!B32="","",'各会計、関係団体の財政状況及び健全化判断比率'!B32)</f>
        <v>屋久島町農業集落排水事業特別会計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鹿児島県市町村総合事務組合　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屋久島町後期高齢者医療事業特別会計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IF('各会計、関係団体の財政状況及び健全化判断比率'!B33="","",'各会計、関係団体の財政状況及び健全化判断比率'!B33)</f>
        <v>屋久島町船舶事業特別会計</v>
      </c>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鹿児島県後期高齢者医療広域連合　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鹿児島県後期高齢者医療広域連合　後期高齢者医療特別会計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xKriPEymrvn46odh/sy3JNNKHYKxu+F07XWJpcmKGL5kGFBoGTuiKFAxw2FHlnGc0vbAXP7QMTSDRyU9TinNw==" saltValue="NXPEv26zx27Q0SuS30hN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6" t="s">
        <v>560</v>
      </c>
      <c r="D34" s="1206"/>
      <c r="E34" s="1207"/>
      <c r="F34" s="32">
        <v>4.6900000000000004</v>
      </c>
      <c r="G34" s="33">
        <v>7.76</v>
      </c>
      <c r="H34" s="33">
        <v>6.65</v>
      </c>
      <c r="I34" s="33">
        <v>5.59</v>
      </c>
      <c r="J34" s="34">
        <v>4.47</v>
      </c>
      <c r="K34" s="22"/>
      <c r="L34" s="22"/>
      <c r="M34" s="22"/>
      <c r="N34" s="22"/>
      <c r="O34" s="22"/>
      <c r="P34" s="22"/>
    </row>
    <row r="35" spans="1:16" ht="39" customHeight="1" x14ac:dyDescent="0.15">
      <c r="A35" s="22"/>
      <c r="B35" s="35"/>
      <c r="C35" s="1200" t="s">
        <v>561</v>
      </c>
      <c r="D35" s="1201"/>
      <c r="E35" s="1202"/>
      <c r="F35" s="36">
        <v>0.4</v>
      </c>
      <c r="G35" s="37">
        <v>0.6</v>
      </c>
      <c r="H35" s="37">
        <v>0.85</v>
      </c>
      <c r="I35" s="37">
        <v>0.65</v>
      </c>
      <c r="J35" s="38">
        <v>0.56000000000000005</v>
      </c>
      <c r="K35" s="22"/>
      <c r="L35" s="22"/>
      <c r="M35" s="22"/>
      <c r="N35" s="22"/>
      <c r="O35" s="22"/>
      <c r="P35" s="22"/>
    </row>
    <row r="36" spans="1:16" ht="39" customHeight="1" x14ac:dyDescent="0.15">
      <c r="A36" s="22"/>
      <c r="B36" s="35"/>
      <c r="C36" s="1200" t="s">
        <v>562</v>
      </c>
      <c r="D36" s="1201"/>
      <c r="E36" s="1202"/>
      <c r="F36" s="36">
        <v>0</v>
      </c>
      <c r="G36" s="37">
        <v>0</v>
      </c>
      <c r="H36" s="37">
        <v>0</v>
      </c>
      <c r="I36" s="37">
        <v>0</v>
      </c>
      <c r="J36" s="38">
        <v>0.44</v>
      </c>
      <c r="K36" s="22"/>
      <c r="L36" s="22"/>
      <c r="M36" s="22"/>
      <c r="N36" s="22"/>
      <c r="O36" s="22"/>
      <c r="P36" s="22"/>
    </row>
    <row r="37" spans="1:16" ht="39" customHeight="1" x14ac:dyDescent="0.15">
      <c r="A37" s="22"/>
      <c r="B37" s="35"/>
      <c r="C37" s="1200" t="s">
        <v>563</v>
      </c>
      <c r="D37" s="1201"/>
      <c r="E37" s="1202"/>
      <c r="F37" s="36">
        <v>0</v>
      </c>
      <c r="G37" s="37">
        <v>0</v>
      </c>
      <c r="H37" s="37">
        <v>0</v>
      </c>
      <c r="I37" s="37">
        <v>0</v>
      </c>
      <c r="J37" s="38">
        <v>0</v>
      </c>
      <c r="K37" s="22"/>
      <c r="L37" s="22"/>
      <c r="M37" s="22"/>
      <c r="N37" s="22"/>
      <c r="O37" s="22"/>
      <c r="P37" s="22"/>
    </row>
    <row r="38" spans="1:16" ht="39" customHeight="1" x14ac:dyDescent="0.15">
      <c r="A38" s="22"/>
      <c r="B38" s="35"/>
      <c r="C38" s="1200" t="s">
        <v>564</v>
      </c>
      <c r="D38" s="1201"/>
      <c r="E38" s="1202"/>
      <c r="F38" s="36">
        <v>0</v>
      </c>
      <c r="G38" s="37">
        <v>0</v>
      </c>
      <c r="H38" s="37">
        <v>0</v>
      </c>
      <c r="I38" s="37">
        <v>0</v>
      </c>
      <c r="J38" s="38">
        <v>0</v>
      </c>
      <c r="K38" s="22"/>
      <c r="L38" s="22"/>
      <c r="M38" s="22"/>
      <c r="N38" s="22"/>
      <c r="O38" s="22"/>
      <c r="P38" s="22"/>
    </row>
    <row r="39" spans="1:16" ht="39" customHeight="1" x14ac:dyDescent="0.15">
      <c r="A39" s="22"/>
      <c r="B39" s="35"/>
      <c r="C39" s="1200" t="s">
        <v>565</v>
      </c>
      <c r="D39" s="1201"/>
      <c r="E39" s="1202"/>
      <c r="F39" s="36">
        <v>0</v>
      </c>
      <c r="G39" s="37">
        <v>0</v>
      </c>
      <c r="H39" s="37">
        <v>0</v>
      </c>
      <c r="I39" s="37">
        <v>0</v>
      </c>
      <c r="J39" s="38">
        <v>0</v>
      </c>
      <c r="K39" s="22"/>
      <c r="L39" s="22"/>
      <c r="M39" s="22"/>
      <c r="N39" s="22"/>
      <c r="O39" s="22"/>
      <c r="P39" s="22"/>
    </row>
    <row r="40" spans="1:16" ht="39" customHeight="1" x14ac:dyDescent="0.15">
      <c r="A40" s="22"/>
      <c r="B40" s="35"/>
      <c r="C40" s="1200" t="s">
        <v>566</v>
      </c>
      <c r="D40" s="1201"/>
      <c r="E40" s="1202"/>
      <c r="F40" s="36">
        <v>0</v>
      </c>
      <c r="G40" s="37">
        <v>0</v>
      </c>
      <c r="H40" s="37">
        <v>0</v>
      </c>
      <c r="I40" s="37">
        <v>0</v>
      </c>
      <c r="J40" s="38">
        <v>0</v>
      </c>
      <c r="K40" s="22"/>
      <c r="L40" s="22"/>
      <c r="M40" s="22"/>
      <c r="N40" s="22"/>
      <c r="O40" s="22"/>
      <c r="P40" s="22"/>
    </row>
    <row r="41" spans="1:16" ht="39" customHeight="1" x14ac:dyDescent="0.15">
      <c r="A41" s="22"/>
      <c r="B41" s="35"/>
      <c r="C41" s="1200" t="s">
        <v>567</v>
      </c>
      <c r="D41" s="1201"/>
      <c r="E41" s="1202"/>
      <c r="F41" s="36">
        <v>0</v>
      </c>
      <c r="G41" s="37">
        <v>0</v>
      </c>
      <c r="H41" s="37">
        <v>0</v>
      </c>
      <c r="I41" s="37">
        <v>0</v>
      </c>
      <c r="J41" s="38">
        <v>0</v>
      </c>
      <c r="K41" s="22"/>
      <c r="L41" s="22"/>
      <c r="M41" s="22"/>
      <c r="N41" s="22"/>
      <c r="O41" s="22"/>
      <c r="P41" s="22"/>
    </row>
    <row r="42" spans="1:16" ht="39" customHeight="1" x14ac:dyDescent="0.15">
      <c r="A42" s="22"/>
      <c r="B42" s="39"/>
      <c r="C42" s="1200" t="s">
        <v>568</v>
      </c>
      <c r="D42" s="1201"/>
      <c r="E42" s="1202"/>
      <c r="F42" s="36" t="s">
        <v>512</v>
      </c>
      <c r="G42" s="37" t="s">
        <v>512</v>
      </c>
      <c r="H42" s="37" t="s">
        <v>512</v>
      </c>
      <c r="I42" s="37" t="s">
        <v>512</v>
      </c>
      <c r="J42" s="38" t="s">
        <v>512</v>
      </c>
      <c r="K42" s="22"/>
      <c r="L42" s="22"/>
      <c r="M42" s="22"/>
      <c r="N42" s="22"/>
      <c r="O42" s="22"/>
      <c r="P42" s="22"/>
    </row>
    <row r="43" spans="1:16" ht="39" customHeight="1" thickBot="1" x14ac:dyDescent="0.2">
      <c r="A43" s="22"/>
      <c r="B43" s="40"/>
      <c r="C43" s="1203" t="s">
        <v>569</v>
      </c>
      <c r="D43" s="1204"/>
      <c r="E43" s="1205"/>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G+Vlx+Xel7lN6DLVRlQul4VYmIsvUXQGxgYsrK/M1451EbXgQZrOrW5+N6oHgl1+d9+0So/ctP+ZF80bsXEIw==" saltValue="sn4OPW9mX1Kwh08q7Df8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1691</v>
      </c>
      <c r="L45" s="60">
        <v>1635</v>
      </c>
      <c r="M45" s="60">
        <v>1615</v>
      </c>
      <c r="N45" s="60">
        <v>1606</v>
      </c>
      <c r="O45" s="61">
        <v>1585</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512</v>
      </c>
      <c r="L46" s="64" t="s">
        <v>512</v>
      </c>
      <c r="M46" s="64" t="s">
        <v>512</v>
      </c>
      <c r="N46" s="64" t="s">
        <v>512</v>
      </c>
      <c r="O46" s="65" t="s">
        <v>512</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512</v>
      </c>
      <c r="L47" s="64" t="s">
        <v>512</v>
      </c>
      <c r="M47" s="64" t="s">
        <v>512</v>
      </c>
      <c r="N47" s="64" t="s">
        <v>512</v>
      </c>
      <c r="O47" s="65" t="s">
        <v>512</v>
      </c>
      <c r="P47" s="48"/>
      <c r="Q47" s="48"/>
      <c r="R47" s="48"/>
      <c r="S47" s="48"/>
      <c r="T47" s="48"/>
      <c r="U47" s="48"/>
    </row>
    <row r="48" spans="1:21" ht="30.75" customHeight="1" x14ac:dyDescent="0.15">
      <c r="A48" s="48"/>
      <c r="B48" s="1228"/>
      <c r="C48" s="1229"/>
      <c r="D48" s="62"/>
      <c r="E48" s="1210" t="s">
        <v>15</v>
      </c>
      <c r="F48" s="1210"/>
      <c r="G48" s="1210"/>
      <c r="H48" s="1210"/>
      <c r="I48" s="1210"/>
      <c r="J48" s="1211"/>
      <c r="K48" s="63">
        <v>144</v>
      </c>
      <c r="L48" s="64">
        <v>138</v>
      </c>
      <c r="M48" s="64">
        <v>130</v>
      </c>
      <c r="N48" s="64">
        <v>139</v>
      </c>
      <c r="O48" s="65">
        <v>146</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512</v>
      </c>
      <c r="L49" s="64" t="s">
        <v>512</v>
      </c>
      <c r="M49" s="64" t="s">
        <v>512</v>
      </c>
      <c r="N49" s="64" t="s">
        <v>512</v>
      </c>
      <c r="O49" s="65" t="s">
        <v>512</v>
      </c>
      <c r="P49" s="48"/>
      <c r="Q49" s="48"/>
      <c r="R49" s="48"/>
      <c r="S49" s="48"/>
      <c r="T49" s="48"/>
      <c r="U49" s="48"/>
    </row>
    <row r="50" spans="1:21" ht="30.75" customHeight="1" x14ac:dyDescent="0.15">
      <c r="A50" s="48"/>
      <c r="B50" s="1228"/>
      <c r="C50" s="1229"/>
      <c r="D50" s="62"/>
      <c r="E50" s="1210" t="s">
        <v>17</v>
      </c>
      <c r="F50" s="1210"/>
      <c r="G50" s="1210"/>
      <c r="H50" s="1210"/>
      <c r="I50" s="1210"/>
      <c r="J50" s="1211"/>
      <c r="K50" s="63">
        <v>80</v>
      </c>
      <c r="L50" s="64">
        <v>80</v>
      </c>
      <c r="M50" s="64">
        <v>80</v>
      </c>
      <c r="N50" s="64">
        <v>80</v>
      </c>
      <c r="O50" s="65">
        <v>80</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1175</v>
      </c>
      <c r="L52" s="64">
        <v>1169</v>
      </c>
      <c r="M52" s="64">
        <v>1132</v>
      </c>
      <c r="N52" s="64">
        <v>1142</v>
      </c>
      <c r="O52" s="65">
        <v>1135</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740</v>
      </c>
      <c r="L53" s="69">
        <v>684</v>
      </c>
      <c r="M53" s="69">
        <v>693</v>
      </c>
      <c r="N53" s="69">
        <v>683</v>
      </c>
      <c r="O53" s="70">
        <v>676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16" t="s">
        <v>25</v>
      </c>
      <c r="C57" s="1217"/>
      <c r="D57" s="1220" t="s">
        <v>26</v>
      </c>
      <c r="E57" s="1221"/>
      <c r="F57" s="1221"/>
      <c r="G57" s="1221"/>
      <c r="H57" s="1221"/>
      <c r="I57" s="1221"/>
      <c r="J57" s="1222"/>
      <c r="K57" s="82">
        <v>0</v>
      </c>
      <c r="L57" s="83">
        <v>0</v>
      </c>
      <c r="M57" s="83">
        <v>0</v>
      </c>
      <c r="N57" s="83">
        <v>0</v>
      </c>
      <c r="O57" s="84">
        <v>0</v>
      </c>
    </row>
    <row r="58" spans="1:21" ht="31.5" customHeight="1" thickBot="1" x14ac:dyDescent="0.2">
      <c r="B58" s="1218"/>
      <c r="C58" s="1219"/>
      <c r="D58" s="1223" t="s">
        <v>27</v>
      </c>
      <c r="E58" s="1224"/>
      <c r="F58" s="1224"/>
      <c r="G58" s="1224"/>
      <c r="H58" s="1224"/>
      <c r="I58" s="1224"/>
      <c r="J58" s="1225"/>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49LZ/0IKUssGxOCghWThJKnWDPpYdwkGWgzarVJpGqK28GMLSfkmSGWM5r74P0z4rx+UBU/QlRT4sdaBnP7gw==" saltValue="Y0mGGFfMSRZX24bZ2Xar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46" t="s">
        <v>30</v>
      </c>
      <c r="C41" s="1247"/>
      <c r="D41" s="101"/>
      <c r="E41" s="1248" t="s">
        <v>31</v>
      </c>
      <c r="F41" s="1248"/>
      <c r="G41" s="1248"/>
      <c r="H41" s="1249"/>
      <c r="I41" s="102">
        <v>13457</v>
      </c>
      <c r="J41" s="103">
        <v>12767</v>
      </c>
      <c r="K41" s="103">
        <v>12159</v>
      </c>
      <c r="L41" s="103">
        <v>12213</v>
      </c>
      <c r="M41" s="104">
        <v>12390</v>
      </c>
    </row>
    <row r="42" spans="2:13" ht="27.75" customHeight="1" x14ac:dyDescent="0.15">
      <c r="B42" s="1236"/>
      <c r="C42" s="1237"/>
      <c r="D42" s="105"/>
      <c r="E42" s="1240" t="s">
        <v>32</v>
      </c>
      <c r="F42" s="1240"/>
      <c r="G42" s="1240"/>
      <c r="H42" s="1241"/>
      <c r="I42" s="106">
        <v>547</v>
      </c>
      <c r="J42" s="107">
        <v>467</v>
      </c>
      <c r="K42" s="107">
        <v>387</v>
      </c>
      <c r="L42" s="107">
        <v>307</v>
      </c>
      <c r="M42" s="108">
        <v>226</v>
      </c>
    </row>
    <row r="43" spans="2:13" ht="27.75" customHeight="1" x14ac:dyDescent="0.15">
      <c r="B43" s="1236"/>
      <c r="C43" s="1237"/>
      <c r="D43" s="105"/>
      <c r="E43" s="1240" t="s">
        <v>33</v>
      </c>
      <c r="F43" s="1240"/>
      <c r="G43" s="1240"/>
      <c r="H43" s="1241"/>
      <c r="I43" s="106">
        <v>1648</v>
      </c>
      <c r="J43" s="107">
        <v>1563</v>
      </c>
      <c r="K43" s="107">
        <v>1466</v>
      </c>
      <c r="L43" s="107">
        <v>1443</v>
      </c>
      <c r="M43" s="108">
        <v>1494</v>
      </c>
    </row>
    <row r="44" spans="2:13" ht="27.75" customHeight="1" x14ac:dyDescent="0.15">
      <c r="B44" s="1236"/>
      <c r="C44" s="1237"/>
      <c r="D44" s="105"/>
      <c r="E44" s="1240" t="s">
        <v>34</v>
      </c>
      <c r="F44" s="1240"/>
      <c r="G44" s="1240"/>
      <c r="H44" s="1241"/>
      <c r="I44" s="106" t="s">
        <v>512</v>
      </c>
      <c r="J44" s="107" t="s">
        <v>512</v>
      </c>
      <c r="K44" s="107" t="s">
        <v>512</v>
      </c>
      <c r="L44" s="107" t="s">
        <v>512</v>
      </c>
      <c r="M44" s="108" t="s">
        <v>512</v>
      </c>
    </row>
    <row r="45" spans="2:13" ht="27.75" customHeight="1" x14ac:dyDescent="0.15">
      <c r="B45" s="1236"/>
      <c r="C45" s="1237"/>
      <c r="D45" s="105"/>
      <c r="E45" s="1240" t="s">
        <v>35</v>
      </c>
      <c r="F45" s="1240"/>
      <c r="G45" s="1240"/>
      <c r="H45" s="1241"/>
      <c r="I45" s="106">
        <v>952</v>
      </c>
      <c r="J45" s="107">
        <v>820</v>
      </c>
      <c r="K45" s="107">
        <v>773</v>
      </c>
      <c r="L45" s="107">
        <v>638</v>
      </c>
      <c r="M45" s="108">
        <v>543</v>
      </c>
    </row>
    <row r="46" spans="2:13" ht="27.75" customHeight="1" x14ac:dyDescent="0.15">
      <c r="B46" s="1236"/>
      <c r="C46" s="1237"/>
      <c r="D46" s="109"/>
      <c r="E46" s="1240" t="s">
        <v>36</v>
      </c>
      <c r="F46" s="1240"/>
      <c r="G46" s="1240"/>
      <c r="H46" s="1241"/>
      <c r="I46" s="106" t="s">
        <v>512</v>
      </c>
      <c r="J46" s="107" t="s">
        <v>512</v>
      </c>
      <c r="K46" s="107">
        <v>1</v>
      </c>
      <c r="L46" s="107">
        <v>1</v>
      </c>
      <c r="M46" s="108">
        <v>1</v>
      </c>
    </row>
    <row r="47" spans="2:13" ht="27.75" customHeight="1" x14ac:dyDescent="0.15">
      <c r="B47" s="1236"/>
      <c r="C47" s="1237"/>
      <c r="D47" s="110"/>
      <c r="E47" s="1250" t="s">
        <v>37</v>
      </c>
      <c r="F47" s="1251"/>
      <c r="G47" s="1251"/>
      <c r="H47" s="1252"/>
      <c r="I47" s="106" t="s">
        <v>512</v>
      </c>
      <c r="J47" s="107" t="s">
        <v>512</v>
      </c>
      <c r="K47" s="107" t="s">
        <v>512</v>
      </c>
      <c r="L47" s="107" t="s">
        <v>512</v>
      </c>
      <c r="M47" s="108" t="s">
        <v>512</v>
      </c>
    </row>
    <row r="48" spans="2:13" ht="27.75" customHeight="1" x14ac:dyDescent="0.15">
      <c r="B48" s="1236"/>
      <c r="C48" s="1237"/>
      <c r="D48" s="105"/>
      <c r="E48" s="1240" t="s">
        <v>38</v>
      </c>
      <c r="F48" s="1240"/>
      <c r="G48" s="1240"/>
      <c r="H48" s="1241"/>
      <c r="I48" s="106" t="s">
        <v>512</v>
      </c>
      <c r="J48" s="107" t="s">
        <v>512</v>
      </c>
      <c r="K48" s="107" t="s">
        <v>512</v>
      </c>
      <c r="L48" s="107" t="s">
        <v>512</v>
      </c>
      <c r="M48" s="108" t="s">
        <v>512</v>
      </c>
    </row>
    <row r="49" spans="2:13" ht="27.75" customHeight="1" x14ac:dyDescent="0.15">
      <c r="B49" s="1238"/>
      <c r="C49" s="1239"/>
      <c r="D49" s="105"/>
      <c r="E49" s="1240" t="s">
        <v>39</v>
      </c>
      <c r="F49" s="1240"/>
      <c r="G49" s="1240"/>
      <c r="H49" s="1241"/>
      <c r="I49" s="106" t="s">
        <v>512</v>
      </c>
      <c r="J49" s="107" t="s">
        <v>512</v>
      </c>
      <c r="K49" s="107" t="s">
        <v>512</v>
      </c>
      <c r="L49" s="107" t="s">
        <v>512</v>
      </c>
      <c r="M49" s="108" t="s">
        <v>512</v>
      </c>
    </row>
    <row r="50" spans="2:13" ht="27.75" customHeight="1" x14ac:dyDescent="0.15">
      <c r="B50" s="1234" t="s">
        <v>40</v>
      </c>
      <c r="C50" s="1235"/>
      <c r="D50" s="111"/>
      <c r="E50" s="1240" t="s">
        <v>41</v>
      </c>
      <c r="F50" s="1240"/>
      <c r="G50" s="1240"/>
      <c r="H50" s="1241"/>
      <c r="I50" s="106">
        <v>2140</v>
      </c>
      <c r="J50" s="107">
        <v>2595</v>
      </c>
      <c r="K50" s="107">
        <v>3295</v>
      </c>
      <c r="L50" s="107">
        <v>3852</v>
      </c>
      <c r="M50" s="108">
        <v>3926</v>
      </c>
    </row>
    <row r="51" spans="2:13" ht="27.75" customHeight="1" x14ac:dyDescent="0.15">
      <c r="B51" s="1236"/>
      <c r="C51" s="1237"/>
      <c r="D51" s="105"/>
      <c r="E51" s="1240" t="s">
        <v>42</v>
      </c>
      <c r="F51" s="1240"/>
      <c r="G51" s="1240"/>
      <c r="H51" s="1241"/>
      <c r="I51" s="106">
        <v>636</v>
      </c>
      <c r="J51" s="107">
        <v>535</v>
      </c>
      <c r="K51" s="107">
        <v>442</v>
      </c>
      <c r="L51" s="107">
        <v>381</v>
      </c>
      <c r="M51" s="108">
        <v>310</v>
      </c>
    </row>
    <row r="52" spans="2:13" ht="27.75" customHeight="1" x14ac:dyDescent="0.15">
      <c r="B52" s="1238"/>
      <c r="C52" s="1239"/>
      <c r="D52" s="105"/>
      <c r="E52" s="1240" t="s">
        <v>43</v>
      </c>
      <c r="F52" s="1240"/>
      <c r="G52" s="1240"/>
      <c r="H52" s="1241"/>
      <c r="I52" s="106">
        <v>9726</v>
      </c>
      <c r="J52" s="107">
        <v>9428</v>
      </c>
      <c r="K52" s="107">
        <v>9411</v>
      </c>
      <c r="L52" s="107">
        <v>9306</v>
      </c>
      <c r="M52" s="108">
        <v>9258</v>
      </c>
    </row>
    <row r="53" spans="2:13" ht="27.75" customHeight="1" thickBot="1" x14ac:dyDescent="0.2">
      <c r="B53" s="1242" t="s">
        <v>44</v>
      </c>
      <c r="C53" s="1243"/>
      <c r="D53" s="112"/>
      <c r="E53" s="1244" t="s">
        <v>45</v>
      </c>
      <c r="F53" s="1244"/>
      <c r="G53" s="1244"/>
      <c r="H53" s="1245"/>
      <c r="I53" s="113">
        <v>4101</v>
      </c>
      <c r="J53" s="114">
        <v>3058</v>
      </c>
      <c r="K53" s="114">
        <v>1638</v>
      </c>
      <c r="L53" s="114">
        <v>1064</v>
      </c>
      <c r="M53" s="115">
        <v>1160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2IM8FIg+9qflFiqbwEonDWewgqQ38HaWrOepHdcrsifW0VTyyMcjSWPuECHftvNfGPKVY66jITGg3dI0MKiJg==" saltValue="TzWWzaq8AlnT33UkFpV+8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61" t="s">
        <v>48</v>
      </c>
      <c r="D55" s="1261"/>
      <c r="E55" s="1262"/>
      <c r="F55" s="127">
        <v>2045</v>
      </c>
      <c r="G55" s="127">
        <v>2276</v>
      </c>
      <c r="H55" s="128">
        <v>2331</v>
      </c>
    </row>
    <row r="56" spans="2:8" ht="52.5" customHeight="1" x14ac:dyDescent="0.15">
      <c r="B56" s="129"/>
      <c r="C56" s="1263" t="s">
        <v>49</v>
      </c>
      <c r="D56" s="1263"/>
      <c r="E56" s="1264"/>
      <c r="F56" s="130">
        <v>243</v>
      </c>
      <c r="G56" s="130">
        <v>295</v>
      </c>
      <c r="H56" s="131">
        <v>314</v>
      </c>
    </row>
    <row r="57" spans="2:8" ht="53.25" customHeight="1" x14ac:dyDescent="0.15">
      <c r="B57" s="129"/>
      <c r="C57" s="1265" t="s">
        <v>50</v>
      </c>
      <c r="D57" s="1265"/>
      <c r="E57" s="1266"/>
      <c r="F57" s="132">
        <v>984</v>
      </c>
      <c r="G57" s="132">
        <v>1240</v>
      </c>
      <c r="H57" s="133">
        <v>1244</v>
      </c>
    </row>
    <row r="58" spans="2:8" ht="45.75" customHeight="1" x14ac:dyDescent="0.15">
      <c r="B58" s="134"/>
      <c r="C58" s="1253" t="s">
        <v>578</v>
      </c>
      <c r="D58" s="1254"/>
      <c r="E58" s="1255"/>
      <c r="F58" s="135">
        <v>697</v>
      </c>
      <c r="G58" s="135">
        <v>886</v>
      </c>
      <c r="H58" s="136">
        <v>844</v>
      </c>
    </row>
    <row r="59" spans="2:8" ht="45.75" customHeight="1" x14ac:dyDescent="0.15">
      <c r="B59" s="134"/>
      <c r="C59" s="1253" t="s">
        <v>579</v>
      </c>
      <c r="D59" s="1254"/>
      <c r="E59" s="1255"/>
      <c r="F59" s="135">
        <v>171</v>
      </c>
      <c r="G59" s="135">
        <v>240</v>
      </c>
      <c r="H59" s="136">
        <v>312</v>
      </c>
    </row>
    <row r="60" spans="2:8" ht="45.75" customHeight="1" x14ac:dyDescent="0.15">
      <c r="B60" s="134"/>
      <c r="C60" s="1253" t="s">
        <v>580</v>
      </c>
      <c r="D60" s="1254"/>
      <c r="E60" s="1255"/>
      <c r="F60" s="135">
        <v>32</v>
      </c>
      <c r="G60" s="135">
        <v>32</v>
      </c>
      <c r="H60" s="136">
        <v>32</v>
      </c>
    </row>
    <row r="61" spans="2:8" ht="45.75" customHeight="1" x14ac:dyDescent="0.15">
      <c r="B61" s="134"/>
      <c r="C61" s="1253" t="s">
        <v>581</v>
      </c>
      <c r="D61" s="1254"/>
      <c r="E61" s="1255"/>
      <c r="F61" s="135">
        <v>15</v>
      </c>
      <c r="G61" s="135">
        <v>15</v>
      </c>
      <c r="H61" s="136">
        <v>15</v>
      </c>
    </row>
    <row r="62" spans="2:8" ht="45.75" customHeight="1" thickBot="1" x14ac:dyDescent="0.2">
      <c r="B62" s="137"/>
      <c r="C62" s="1256" t="s">
        <v>582</v>
      </c>
      <c r="D62" s="1257"/>
      <c r="E62" s="1258"/>
      <c r="F62" s="138">
        <v>11</v>
      </c>
      <c r="G62" s="138">
        <v>11</v>
      </c>
      <c r="H62" s="139">
        <v>11</v>
      </c>
    </row>
    <row r="63" spans="2:8" ht="52.5" customHeight="1" thickBot="1" x14ac:dyDescent="0.2">
      <c r="B63" s="140"/>
      <c r="C63" s="1259" t="s">
        <v>51</v>
      </c>
      <c r="D63" s="1259"/>
      <c r="E63" s="1260"/>
      <c r="F63" s="141">
        <v>3273</v>
      </c>
      <c r="G63" s="141">
        <v>3812</v>
      </c>
      <c r="H63" s="142">
        <v>3888</v>
      </c>
    </row>
    <row r="64" spans="2:8" ht="15" customHeight="1" x14ac:dyDescent="0.15"/>
    <row r="65" ht="0" hidden="1" customHeight="1" x14ac:dyDescent="0.15"/>
    <row r="66" ht="0" hidden="1" customHeight="1" x14ac:dyDescent="0.15"/>
  </sheetData>
  <sheetProtection algorithmName="SHA-512" hashValue="vkTFQkruyo7ESRRFMLY9T/1uPpeKjxbBFvMw0g0ulSEWRIPTsbOLkBxUrzti7NjS3Ud1xUOFCFLcDa1f+w4L4w==" saltValue="eSfeRN+cJf1Z2UQsdj1u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84361</v>
      </c>
      <c r="E3" s="161"/>
      <c r="F3" s="162">
        <v>91837</v>
      </c>
      <c r="G3" s="163"/>
      <c r="H3" s="164"/>
    </row>
    <row r="4" spans="1:8" x14ac:dyDescent="0.15">
      <c r="A4" s="165"/>
      <c r="B4" s="166"/>
      <c r="C4" s="167"/>
      <c r="D4" s="168">
        <v>65013</v>
      </c>
      <c r="E4" s="169"/>
      <c r="F4" s="170">
        <v>54439</v>
      </c>
      <c r="G4" s="171"/>
      <c r="H4" s="172"/>
    </row>
    <row r="5" spans="1:8" x14ac:dyDescent="0.15">
      <c r="A5" s="153" t="s">
        <v>546</v>
      </c>
      <c r="B5" s="158"/>
      <c r="C5" s="159"/>
      <c r="D5" s="160">
        <v>68748</v>
      </c>
      <c r="E5" s="161"/>
      <c r="F5" s="162">
        <v>75972</v>
      </c>
      <c r="G5" s="163"/>
      <c r="H5" s="164"/>
    </row>
    <row r="6" spans="1:8" x14ac:dyDescent="0.15">
      <c r="A6" s="165"/>
      <c r="B6" s="166"/>
      <c r="C6" s="167"/>
      <c r="D6" s="168">
        <v>41178</v>
      </c>
      <c r="E6" s="169"/>
      <c r="F6" s="170">
        <v>40712</v>
      </c>
      <c r="G6" s="171"/>
      <c r="H6" s="172"/>
    </row>
    <row r="7" spans="1:8" x14ac:dyDescent="0.15">
      <c r="A7" s="153" t="s">
        <v>547</v>
      </c>
      <c r="B7" s="158"/>
      <c r="C7" s="159"/>
      <c r="D7" s="160">
        <v>96569</v>
      </c>
      <c r="E7" s="161"/>
      <c r="F7" s="162">
        <v>79466</v>
      </c>
      <c r="G7" s="163"/>
      <c r="H7" s="164"/>
    </row>
    <row r="8" spans="1:8" x14ac:dyDescent="0.15">
      <c r="A8" s="165"/>
      <c r="B8" s="166"/>
      <c r="C8" s="167"/>
      <c r="D8" s="168">
        <v>55730</v>
      </c>
      <c r="E8" s="169"/>
      <c r="F8" s="170">
        <v>44645</v>
      </c>
      <c r="G8" s="171"/>
      <c r="H8" s="172"/>
    </row>
    <row r="9" spans="1:8" x14ac:dyDescent="0.15">
      <c r="A9" s="153" t="s">
        <v>548</v>
      </c>
      <c r="B9" s="158"/>
      <c r="C9" s="159"/>
      <c r="D9" s="160">
        <v>149029</v>
      </c>
      <c r="E9" s="161"/>
      <c r="F9" s="162">
        <v>90072</v>
      </c>
      <c r="G9" s="163"/>
      <c r="H9" s="164"/>
    </row>
    <row r="10" spans="1:8" x14ac:dyDescent="0.15">
      <c r="A10" s="165"/>
      <c r="B10" s="166"/>
      <c r="C10" s="167"/>
      <c r="D10" s="168">
        <v>79746</v>
      </c>
      <c r="E10" s="169"/>
      <c r="F10" s="170">
        <v>46083</v>
      </c>
      <c r="G10" s="171"/>
      <c r="H10" s="172"/>
    </row>
    <row r="11" spans="1:8" x14ac:dyDescent="0.15">
      <c r="A11" s="153" t="s">
        <v>549</v>
      </c>
      <c r="B11" s="158"/>
      <c r="C11" s="159"/>
      <c r="D11" s="160">
        <v>165075</v>
      </c>
      <c r="E11" s="161"/>
      <c r="F11" s="162">
        <v>88328</v>
      </c>
      <c r="G11" s="163"/>
      <c r="H11" s="164"/>
    </row>
    <row r="12" spans="1:8" x14ac:dyDescent="0.15">
      <c r="A12" s="165"/>
      <c r="B12" s="166"/>
      <c r="C12" s="173"/>
      <c r="D12" s="168">
        <v>115007</v>
      </c>
      <c r="E12" s="169"/>
      <c r="F12" s="170">
        <v>49013</v>
      </c>
      <c r="G12" s="171"/>
      <c r="H12" s="172"/>
    </row>
    <row r="13" spans="1:8" x14ac:dyDescent="0.15">
      <c r="A13" s="153"/>
      <c r="B13" s="158"/>
      <c r="C13" s="174"/>
      <c r="D13" s="175">
        <v>112756</v>
      </c>
      <c r="E13" s="176"/>
      <c r="F13" s="177">
        <v>85135</v>
      </c>
      <c r="G13" s="178"/>
      <c r="H13" s="164"/>
    </row>
    <row r="14" spans="1:8" x14ac:dyDescent="0.15">
      <c r="A14" s="165"/>
      <c r="B14" s="166"/>
      <c r="C14" s="167"/>
      <c r="D14" s="168">
        <v>71335</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4.7</v>
      </c>
      <c r="C19" s="179">
        <f>ROUND(VALUE(SUBSTITUTE(実質収支比率等に係る経年分析!G$48,"▲","-")),2)</f>
        <v>7.76</v>
      </c>
      <c r="D19" s="179">
        <f>ROUND(VALUE(SUBSTITUTE(実質収支比率等に係る経年分析!H$48,"▲","-")),2)</f>
        <v>6.66</v>
      </c>
      <c r="E19" s="179">
        <f>ROUND(VALUE(SUBSTITUTE(実質収支比率等に係る経年分析!I$48,"▲","-")),2)</f>
        <v>5.6</v>
      </c>
      <c r="F19" s="179">
        <f>ROUND(VALUE(SUBSTITUTE(実質収支比率等に係る経年分析!J$48,"▲","-")),2)</f>
        <v>4.4800000000000004</v>
      </c>
    </row>
    <row r="20" spans="1:11" x14ac:dyDescent="0.15">
      <c r="A20" s="179" t="s">
        <v>55</v>
      </c>
      <c r="B20" s="179">
        <f>ROUND(VALUE(SUBSTITUTE(実質収支比率等に係る経年分析!F$47,"▲","-")),2)</f>
        <v>24.53</v>
      </c>
      <c r="C20" s="179">
        <f>ROUND(VALUE(SUBSTITUTE(実質収支比率等に係る経年分析!G$47,"▲","-")),2)</f>
        <v>26.25</v>
      </c>
      <c r="D20" s="179">
        <f>ROUND(VALUE(SUBSTITUTE(実質収支比率等に係る経年分析!H$47,"▲","-")),2)</f>
        <v>34.270000000000003</v>
      </c>
      <c r="E20" s="179">
        <f>ROUND(VALUE(SUBSTITUTE(実質収支比率等に係る経年分析!I$47,"▲","-")),2)</f>
        <v>36.99</v>
      </c>
      <c r="F20" s="179">
        <f>ROUND(VALUE(SUBSTITUTE(実質収支比率等に係る経年分析!J$47,"▲","-")),2)</f>
        <v>38.26</v>
      </c>
    </row>
    <row r="21" spans="1:11" x14ac:dyDescent="0.15">
      <c r="A21" s="179" t="s">
        <v>56</v>
      </c>
      <c r="B21" s="179">
        <f>IF(ISNUMBER(VALUE(SUBSTITUTE(実質収支比率等に係る経年分析!F$49,"▲","-"))),ROUND(VALUE(SUBSTITUTE(実質収支比率等に係る経年分析!F$49,"▲","-")),2),NA())</f>
        <v>0.19</v>
      </c>
      <c r="C21" s="179">
        <f>IF(ISNUMBER(VALUE(SUBSTITUTE(実質収支比率等に係る経年分析!G$49,"▲","-"))),ROUND(VALUE(SUBSTITUTE(実質収支比率等に係る経年分析!G$49,"▲","-")),2),NA())</f>
        <v>5.12</v>
      </c>
      <c r="D21" s="179">
        <f>IF(ISNUMBER(VALUE(SUBSTITUTE(実質収支比率等に係る経年分析!H$49,"▲","-"))),ROUND(VALUE(SUBSTITUTE(実質収支比率等に係る経年分析!H$49,"▲","-")),2),NA())</f>
        <v>6.49</v>
      </c>
      <c r="E21" s="179">
        <f>IF(ISNUMBER(VALUE(SUBSTITUTE(実質収支比率等に係る経年分析!I$49,"▲","-"))),ROUND(VALUE(SUBSTITUTE(実質収支比率等に係る経年分析!I$49,"▲","-")),2),NA())</f>
        <v>2.9</v>
      </c>
      <c r="F21" s="179">
        <f>IF(ISNUMBER(VALUE(SUBSTITUTE(実質収支比率等に係る経年分析!J$49,"▲","-"))),ROUND(VALUE(SUBSTITUTE(実質収支比率等に係る経年分析!J$49,"▲","-")),2),NA())</f>
        <v>-0.28999999999999998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屋久島町船舶事業特別会計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屋久島町農業集落排水事業特別会計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屋久島町簡易水道事業特別会計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屋久島町後期高齢者医療事業特別会計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屋久島町診療所事業特別会計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屋久島町国民健康保険事業特別会計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0.44</v>
      </c>
    </row>
    <row r="35" spans="1:16" x14ac:dyDescent="0.15">
      <c r="A35" s="180" t="str">
        <f>IF(連結実質赤字比率に係る赤字・黒字の構成分析!C$35="",NA(),連結実質赤字比率に係る赤字・黒字の構成分析!C$35)</f>
        <v>屋久島町介護保険事業特別会計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0.56000000000000005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4.6900000000000004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4.47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1175</v>
      </c>
      <c r="E42" s="181"/>
      <c r="F42" s="181"/>
      <c r="G42" s="181">
        <f>'実質公債費比率（分子）の構造'!L$52</f>
        <v>1169</v>
      </c>
      <c r="H42" s="181"/>
      <c r="I42" s="181"/>
      <c r="J42" s="181">
        <f>'実質公債費比率（分子）の構造'!M$52</f>
        <v>1132</v>
      </c>
      <c r="K42" s="181"/>
      <c r="L42" s="181"/>
      <c r="M42" s="181">
        <f>'実質公債費比率（分子）の構造'!N$52</f>
        <v>1142</v>
      </c>
      <c r="N42" s="181"/>
      <c r="O42" s="181"/>
      <c r="P42" s="181">
        <f>'実質公債費比率（分子）の構造'!O$52</f>
        <v>1135</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80</v>
      </c>
      <c r="C44" s="181"/>
      <c r="D44" s="181"/>
      <c r="E44" s="181">
        <f>'実質公債費比率（分子）の構造'!L$50</f>
        <v>80</v>
      </c>
      <c r="F44" s="181"/>
      <c r="G44" s="181"/>
      <c r="H44" s="181">
        <f>'実質公債費比率（分子）の構造'!M$50</f>
        <v>80</v>
      </c>
      <c r="I44" s="181"/>
      <c r="J44" s="181"/>
      <c r="K44" s="181">
        <f>'実質公債費比率（分子）の構造'!N$50</f>
        <v>80</v>
      </c>
      <c r="L44" s="181"/>
      <c r="M44" s="181"/>
      <c r="N44" s="181">
        <f>'実質公債費比率（分子）の構造'!O$50</f>
        <v>80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144</v>
      </c>
      <c r="C46" s="181"/>
      <c r="D46" s="181"/>
      <c r="E46" s="181">
        <f>'実質公債費比率（分子）の構造'!L$48</f>
        <v>138</v>
      </c>
      <c r="F46" s="181"/>
      <c r="G46" s="181"/>
      <c r="H46" s="181">
        <f>'実質公債費比率（分子）の構造'!M$48</f>
        <v>130</v>
      </c>
      <c r="I46" s="181"/>
      <c r="J46" s="181"/>
      <c r="K46" s="181">
        <f>'実質公債費比率（分子）の構造'!N$48</f>
        <v>139</v>
      </c>
      <c r="L46" s="181"/>
      <c r="M46" s="181"/>
      <c r="N46" s="181">
        <f>'実質公債費比率（分子）の構造'!O$48</f>
        <v>146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1691</v>
      </c>
      <c r="C49" s="181"/>
      <c r="D49" s="181"/>
      <c r="E49" s="181">
        <f>'実質公債費比率（分子）の構造'!L$45</f>
        <v>1635</v>
      </c>
      <c r="F49" s="181"/>
      <c r="G49" s="181"/>
      <c r="H49" s="181">
        <f>'実質公債費比率（分子）の構造'!M$45</f>
        <v>1615</v>
      </c>
      <c r="I49" s="181"/>
      <c r="J49" s="181"/>
      <c r="K49" s="181">
        <f>'実質公債費比率（分子）の構造'!N$45</f>
        <v>1606</v>
      </c>
      <c r="L49" s="181"/>
      <c r="M49" s="181"/>
      <c r="N49" s="181">
        <f>'実質公債費比率（分子）の構造'!O$45</f>
        <v>1585</v>
      </c>
      <c r="O49" s="181"/>
      <c r="P49" s="181"/>
    </row>
    <row r="50" spans="1:16" x14ac:dyDescent="0.15">
      <c r="A50" s="181" t="s">
        <v>71</v>
      </c>
      <c r="B50" s="181" t="e">
        <f>NA()</f>
        <v>#N/A</v>
      </c>
      <c r="C50" s="181">
        <f>IF(ISNUMBER('実質公債費比率（分子）の構造'!K$53),'実質公債費比率（分子）の構造'!K$53,NA())</f>
        <v>740</v>
      </c>
      <c r="D50" s="181" t="e">
        <f>NA()</f>
        <v>#N/A</v>
      </c>
      <c r="E50" s="181" t="e">
        <f>NA()</f>
        <v>#N/A</v>
      </c>
      <c r="F50" s="181">
        <f>IF(ISNUMBER('実質公債費比率（分子）の構造'!L$53),'実質公債費比率（分子）の構造'!L$53,NA())</f>
        <v>684</v>
      </c>
      <c r="G50" s="181" t="e">
        <f>NA()</f>
        <v>#N/A</v>
      </c>
      <c r="H50" s="181" t="e">
        <f>NA()</f>
        <v>#N/A</v>
      </c>
      <c r="I50" s="181">
        <f>IF(ISNUMBER('実質公債費比率（分子）の構造'!M$53),'実質公債費比率（分子）の構造'!M$53,NA())</f>
        <v>693</v>
      </c>
      <c r="J50" s="181" t="e">
        <f>NA()</f>
        <v>#N/A</v>
      </c>
      <c r="K50" s="181" t="e">
        <f>NA()</f>
        <v>#N/A</v>
      </c>
      <c r="L50" s="181">
        <f>IF(ISNUMBER('実質公債費比率（分子）の構造'!N$53),'実質公債費比率（分子）の構造'!N$53,NA())</f>
        <v>683</v>
      </c>
      <c r="M50" s="181" t="e">
        <f>NA()</f>
        <v>#N/A</v>
      </c>
      <c r="N50" s="181" t="e">
        <f>NA()</f>
        <v>#N/A</v>
      </c>
      <c r="O50" s="181">
        <f>IF(ISNUMBER('実質公債費比率（分子）の構造'!O$53),'実質公債費比率（分子）の構造'!O$53,NA())</f>
        <v>676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9726</v>
      </c>
      <c r="E56" s="180"/>
      <c r="F56" s="180"/>
      <c r="G56" s="180">
        <f>'将来負担比率（分子）の構造'!J$52</f>
        <v>9428</v>
      </c>
      <c r="H56" s="180"/>
      <c r="I56" s="180"/>
      <c r="J56" s="180">
        <f>'将来負担比率（分子）の構造'!K$52</f>
        <v>9411</v>
      </c>
      <c r="K56" s="180"/>
      <c r="L56" s="180"/>
      <c r="M56" s="180">
        <f>'将来負担比率（分子）の構造'!L$52</f>
        <v>9306</v>
      </c>
      <c r="N56" s="180"/>
      <c r="O56" s="180"/>
      <c r="P56" s="180">
        <f>'将来負担比率（分子）の構造'!M$52</f>
        <v>9258</v>
      </c>
    </row>
    <row r="57" spans="1:16" x14ac:dyDescent="0.15">
      <c r="A57" s="180" t="s">
        <v>42</v>
      </c>
      <c r="B57" s="180"/>
      <c r="C57" s="180"/>
      <c r="D57" s="180">
        <f>'将来負担比率（分子）の構造'!I$51</f>
        <v>636</v>
      </c>
      <c r="E57" s="180"/>
      <c r="F57" s="180"/>
      <c r="G57" s="180">
        <f>'将来負担比率（分子）の構造'!J$51</f>
        <v>535</v>
      </c>
      <c r="H57" s="180"/>
      <c r="I57" s="180"/>
      <c r="J57" s="180">
        <f>'将来負担比率（分子）の構造'!K$51</f>
        <v>442</v>
      </c>
      <c r="K57" s="180"/>
      <c r="L57" s="180"/>
      <c r="M57" s="180">
        <f>'将来負担比率（分子）の構造'!L$51</f>
        <v>381</v>
      </c>
      <c r="N57" s="180"/>
      <c r="O57" s="180"/>
      <c r="P57" s="180">
        <f>'将来負担比率（分子）の構造'!M$51</f>
        <v>310</v>
      </c>
    </row>
    <row r="58" spans="1:16" x14ac:dyDescent="0.15">
      <c r="A58" s="180" t="s">
        <v>41</v>
      </c>
      <c r="B58" s="180"/>
      <c r="C58" s="180"/>
      <c r="D58" s="180">
        <f>'将来負担比率（分子）の構造'!I$50</f>
        <v>2140</v>
      </c>
      <c r="E58" s="180"/>
      <c r="F58" s="180"/>
      <c r="G58" s="180">
        <f>'将来負担比率（分子）の構造'!J$50</f>
        <v>2595</v>
      </c>
      <c r="H58" s="180"/>
      <c r="I58" s="180"/>
      <c r="J58" s="180">
        <f>'将来負担比率（分子）の構造'!K$50</f>
        <v>3295</v>
      </c>
      <c r="K58" s="180"/>
      <c r="L58" s="180"/>
      <c r="M58" s="180">
        <f>'将来負担比率（分子）の構造'!L$50</f>
        <v>3852</v>
      </c>
      <c r="N58" s="180"/>
      <c r="O58" s="180"/>
      <c r="P58" s="180">
        <f>'将来負担比率（分子）の構造'!M$50</f>
        <v>3926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1</v>
      </c>
      <c r="I61" s="180"/>
      <c r="J61" s="180"/>
      <c r="K61" s="180">
        <f>'将来負担比率（分子）の構造'!L$46</f>
        <v>1</v>
      </c>
      <c r="L61" s="180"/>
      <c r="M61" s="180"/>
      <c r="N61" s="180">
        <f>'将来負担比率（分子）の構造'!M$46</f>
        <v>1</v>
      </c>
      <c r="O61" s="180"/>
      <c r="P61" s="180"/>
    </row>
    <row r="62" spans="1:16" x14ac:dyDescent="0.15">
      <c r="A62" s="180" t="s">
        <v>35</v>
      </c>
      <c r="B62" s="180">
        <f>'将来負担比率（分子）の構造'!I$45</f>
        <v>952</v>
      </c>
      <c r="C62" s="180"/>
      <c r="D62" s="180"/>
      <c r="E62" s="180">
        <f>'将来負担比率（分子）の構造'!J$45</f>
        <v>820</v>
      </c>
      <c r="F62" s="180"/>
      <c r="G62" s="180"/>
      <c r="H62" s="180">
        <f>'将来負担比率（分子）の構造'!K$45</f>
        <v>773</v>
      </c>
      <c r="I62" s="180"/>
      <c r="J62" s="180"/>
      <c r="K62" s="180">
        <f>'将来負担比率（分子）の構造'!L$45</f>
        <v>638</v>
      </c>
      <c r="L62" s="180"/>
      <c r="M62" s="180"/>
      <c r="N62" s="180">
        <f>'将来負担比率（分子）の構造'!M$45</f>
        <v>543</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1648</v>
      </c>
      <c r="C64" s="180"/>
      <c r="D64" s="180"/>
      <c r="E64" s="180">
        <f>'将来負担比率（分子）の構造'!J$43</f>
        <v>1563</v>
      </c>
      <c r="F64" s="180"/>
      <c r="G64" s="180"/>
      <c r="H64" s="180">
        <f>'将来負担比率（分子）の構造'!K$43</f>
        <v>1466</v>
      </c>
      <c r="I64" s="180"/>
      <c r="J64" s="180"/>
      <c r="K64" s="180">
        <f>'将来負担比率（分子）の構造'!L$43</f>
        <v>1443</v>
      </c>
      <c r="L64" s="180"/>
      <c r="M64" s="180"/>
      <c r="N64" s="180">
        <f>'将来負担比率（分子）の構造'!M$43</f>
        <v>1494</v>
      </c>
      <c r="O64" s="180"/>
      <c r="P64" s="180"/>
    </row>
    <row r="65" spans="1:16" x14ac:dyDescent="0.15">
      <c r="A65" s="180" t="s">
        <v>32</v>
      </c>
      <c r="B65" s="180">
        <f>'将来負担比率（分子）の構造'!I$42</f>
        <v>547</v>
      </c>
      <c r="C65" s="180"/>
      <c r="D65" s="180"/>
      <c r="E65" s="180">
        <f>'将来負担比率（分子）の構造'!J$42</f>
        <v>467</v>
      </c>
      <c r="F65" s="180"/>
      <c r="G65" s="180"/>
      <c r="H65" s="180">
        <f>'将来負担比率（分子）の構造'!K$42</f>
        <v>387</v>
      </c>
      <c r="I65" s="180"/>
      <c r="J65" s="180"/>
      <c r="K65" s="180">
        <f>'将来負担比率（分子）の構造'!L$42</f>
        <v>307</v>
      </c>
      <c r="L65" s="180"/>
      <c r="M65" s="180"/>
      <c r="N65" s="180">
        <f>'将来負担比率（分子）の構造'!M$42</f>
        <v>226</v>
      </c>
      <c r="O65" s="180"/>
      <c r="P65" s="180"/>
    </row>
    <row r="66" spans="1:16" x14ac:dyDescent="0.15">
      <c r="A66" s="180" t="s">
        <v>31</v>
      </c>
      <c r="B66" s="180">
        <f>'将来負担比率（分子）の構造'!I$41</f>
        <v>13457</v>
      </c>
      <c r="C66" s="180"/>
      <c r="D66" s="180"/>
      <c r="E66" s="180">
        <f>'将来負担比率（分子）の構造'!J$41</f>
        <v>12767</v>
      </c>
      <c r="F66" s="180"/>
      <c r="G66" s="180"/>
      <c r="H66" s="180">
        <f>'将来負担比率（分子）の構造'!K$41</f>
        <v>12159</v>
      </c>
      <c r="I66" s="180"/>
      <c r="J66" s="180"/>
      <c r="K66" s="180">
        <f>'将来負担比率（分子）の構造'!L$41</f>
        <v>12213</v>
      </c>
      <c r="L66" s="180"/>
      <c r="M66" s="180"/>
      <c r="N66" s="180">
        <f>'将来負担比率（分子）の構造'!M$41</f>
        <v>12390</v>
      </c>
      <c r="O66" s="180"/>
      <c r="P66" s="180"/>
    </row>
    <row r="67" spans="1:16" x14ac:dyDescent="0.15">
      <c r="A67" s="180" t="s">
        <v>75</v>
      </c>
      <c r="B67" s="180" t="e">
        <f>NA()</f>
        <v>#N/A</v>
      </c>
      <c r="C67" s="180">
        <f>IF(ISNUMBER('将来負担比率（分子）の構造'!I$53), IF('将来負担比率（分子）の構造'!I$53 &lt; 0, 0, '将来負担比率（分子）の構造'!I$53), NA())</f>
        <v>4101</v>
      </c>
      <c r="D67" s="180" t="e">
        <f>NA()</f>
        <v>#N/A</v>
      </c>
      <c r="E67" s="180" t="e">
        <f>NA()</f>
        <v>#N/A</v>
      </c>
      <c r="F67" s="180">
        <f>IF(ISNUMBER('将来負担比率（分子）の構造'!J$53), IF('将来負担比率（分子）の構造'!J$53 &lt; 0, 0, '将来負担比率（分子）の構造'!J$53), NA())</f>
        <v>3058</v>
      </c>
      <c r="G67" s="180" t="e">
        <f>NA()</f>
        <v>#N/A</v>
      </c>
      <c r="H67" s="180" t="e">
        <f>NA()</f>
        <v>#N/A</v>
      </c>
      <c r="I67" s="180">
        <f>IF(ISNUMBER('将来負担比率（分子）の構造'!K$53), IF('将来負担比率（分子）の構造'!K$53 &lt; 0, 0, '将来負担比率（分子）の構造'!K$53), NA())</f>
        <v>1638</v>
      </c>
      <c r="J67" s="180" t="e">
        <f>NA()</f>
        <v>#N/A</v>
      </c>
      <c r="K67" s="180" t="e">
        <f>NA()</f>
        <v>#N/A</v>
      </c>
      <c r="L67" s="180">
        <f>IF(ISNUMBER('将来負担比率（分子）の構造'!L$53), IF('将来負担比率（分子）の構造'!L$53 &lt; 0, 0, '将来負担比率（分子）の構造'!L$53), NA())</f>
        <v>1064</v>
      </c>
      <c r="M67" s="180" t="e">
        <f>NA()</f>
        <v>#N/A</v>
      </c>
      <c r="N67" s="180" t="e">
        <f>NA()</f>
        <v>#N/A</v>
      </c>
      <c r="O67" s="180">
        <f>IF(ISNUMBER('将来負担比率（分子）の構造'!M$53), IF('将来負担比率（分子）の構造'!M$53 &lt; 0, 0, '将来負担比率（分子）の構造'!M$53), NA())</f>
        <v>1160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2045</v>
      </c>
      <c r="C72" s="184">
        <f>基金残高に係る経年分析!G55</f>
        <v>2276</v>
      </c>
      <c r="D72" s="184">
        <f>基金残高に係る経年分析!H55</f>
        <v>2331</v>
      </c>
    </row>
    <row r="73" spans="1:16" x14ac:dyDescent="0.15">
      <c r="A73" s="183" t="s">
        <v>78</v>
      </c>
      <c r="B73" s="184">
        <f>基金残高に係る経年分析!F56</f>
        <v>243</v>
      </c>
      <c r="C73" s="184">
        <f>基金残高に係る経年分析!G56</f>
        <v>295</v>
      </c>
      <c r="D73" s="184">
        <f>基金残高に係る経年分析!H56</f>
        <v>314</v>
      </c>
    </row>
    <row r="74" spans="1:16" x14ac:dyDescent="0.15">
      <c r="A74" s="183" t="s">
        <v>79</v>
      </c>
      <c r="B74" s="184">
        <f>基金残高に係る経年分析!F57</f>
        <v>984</v>
      </c>
      <c r="C74" s="184">
        <f>基金残高に係る経年分析!G57</f>
        <v>1240</v>
      </c>
      <c r="D74" s="184">
        <f>基金残高に係る経年分析!H57</f>
        <v>1244</v>
      </c>
    </row>
  </sheetData>
  <sheetProtection algorithmName="SHA-512" hashValue="o5uQk1zBMX+yJE0c8h7OtEG8RA2/jZPEPXWx3iYu5IiUInO2mR+v9VUkvLap7oCnzeOOV6/DRBJRUYKPvSflRg==" saltValue="071k+PY4X5PE3Dh8R++W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1314762</v>
      </c>
      <c r="S5" s="689"/>
      <c r="T5" s="689"/>
      <c r="U5" s="689"/>
      <c r="V5" s="689"/>
      <c r="W5" s="689"/>
      <c r="X5" s="689"/>
      <c r="Y5" s="735"/>
      <c r="Z5" s="753">
        <v>11.4</v>
      </c>
      <c r="AA5" s="753"/>
      <c r="AB5" s="753"/>
      <c r="AC5" s="753"/>
      <c r="AD5" s="754">
        <v>1314762</v>
      </c>
      <c r="AE5" s="754"/>
      <c r="AF5" s="754"/>
      <c r="AG5" s="754"/>
      <c r="AH5" s="754"/>
      <c r="AI5" s="754"/>
      <c r="AJ5" s="754"/>
      <c r="AK5" s="754"/>
      <c r="AL5" s="736">
        <v>22</v>
      </c>
      <c r="AM5" s="705"/>
      <c r="AN5" s="705"/>
      <c r="AO5" s="737"/>
      <c r="AP5" s="722" t="s">
        <v>225</v>
      </c>
      <c r="AQ5" s="723"/>
      <c r="AR5" s="723"/>
      <c r="AS5" s="723"/>
      <c r="AT5" s="723"/>
      <c r="AU5" s="723"/>
      <c r="AV5" s="723"/>
      <c r="AW5" s="723"/>
      <c r="AX5" s="723"/>
      <c r="AY5" s="723"/>
      <c r="AZ5" s="723"/>
      <c r="BA5" s="723"/>
      <c r="BB5" s="723"/>
      <c r="BC5" s="723"/>
      <c r="BD5" s="723"/>
      <c r="BE5" s="723"/>
      <c r="BF5" s="724"/>
      <c r="BG5" s="623">
        <v>1306076</v>
      </c>
      <c r="BH5" s="626"/>
      <c r="BI5" s="626"/>
      <c r="BJ5" s="626"/>
      <c r="BK5" s="626"/>
      <c r="BL5" s="626"/>
      <c r="BM5" s="626"/>
      <c r="BN5" s="627"/>
      <c r="BO5" s="685">
        <v>99.3</v>
      </c>
      <c r="BP5" s="685"/>
      <c r="BQ5" s="685"/>
      <c r="BR5" s="685"/>
      <c r="BS5" s="686" t="s">
        <v>138</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77180</v>
      </c>
      <c r="S6" s="626"/>
      <c r="T6" s="626"/>
      <c r="U6" s="626"/>
      <c r="V6" s="626"/>
      <c r="W6" s="626"/>
      <c r="X6" s="626"/>
      <c r="Y6" s="627"/>
      <c r="Z6" s="685">
        <v>0.7</v>
      </c>
      <c r="AA6" s="685"/>
      <c r="AB6" s="685"/>
      <c r="AC6" s="685"/>
      <c r="AD6" s="686">
        <v>77180</v>
      </c>
      <c r="AE6" s="686"/>
      <c r="AF6" s="686"/>
      <c r="AG6" s="686"/>
      <c r="AH6" s="686"/>
      <c r="AI6" s="686"/>
      <c r="AJ6" s="686"/>
      <c r="AK6" s="686"/>
      <c r="AL6" s="628">
        <v>1.3</v>
      </c>
      <c r="AM6" s="629"/>
      <c r="AN6" s="629"/>
      <c r="AO6" s="687"/>
      <c r="AP6" s="620" t="s">
        <v>230</v>
      </c>
      <c r="AQ6" s="621"/>
      <c r="AR6" s="621"/>
      <c r="AS6" s="621"/>
      <c r="AT6" s="621"/>
      <c r="AU6" s="621"/>
      <c r="AV6" s="621"/>
      <c r="AW6" s="621"/>
      <c r="AX6" s="621"/>
      <c r="AY6" s="621"/>
      <c r="AZ6" s="621"/>
      <c r="BA6" s="621"/>
      <c r="BB6" s="621"/>
      <c r="BC6" s="621"/>
      <c r="BD6" s="621"/>
      <c r="BE6" s="621"/>
      <c r="BF6" s="622"/>
      <c r="BG6" s="623">
        <v>1306076</v>
      </c>
      <c r="BH6" s="626"/>
      <c r="BI6" s="626"/>
      <c r="BJ6" s="626"/>
      <c r="BK6" s="626"/>
      <c r="BL6" s="626"/>
      <c r="BM6" s="626"/>
      <c r="BN6" s="627"/>
      <c r="BO6" s="685">
        <v>99.3</v>
      </c>
      <c r="BP6" s="685"/>
      <c r="BQ6" s="685"/>
      <c r="BR6" s="685"/>
      <c r="BS6" s="686" t="s">
        <v>138</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107543</v>
      </c>
      <c r="CS6" s="626"/>
      <c r="CT6" s="626"/>
      <c r="CU6" s="626"/>
      <c r="CV6" s="626"/>
      <c r="CW6" s="626"/>
      <c r="CX6" s="626"/>
      <c r="CY6" s="627"/>
      <c r="CZ6" s="736">
        <v>1</v>
      </c>
      <c r="DA6" s="705"/>
      <c r="DB6" s="705"/>
      <c r="DC6" s="739"/>
      <c r="DD6" s="631" t="s">
        <v>138</v>
      </c>
      <c r="DE6" s="626"/>
      <c r="DF6" s="626"/>
      <c r="DG6" s="626"/>
      <c r="DH6" s="626"/>
      <c r="DI6" s="626"/>
      <c r="DJ6" s="626"/>
      <c r="DK6" s="626"/>
      <c r="DL6" s="626"/>
      <c r="DM6" s="626"/>
      <c r="DN6" s="626"/>
      <c r="DO6" s="626"/>
      <c r="DP6" s="627"/>
      <c r="DQ6" s="631">
        <v>107543</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1785</v>
      </c>
      <c r="S7" s="626"/>
      <c r="T7" s="626"/>
      <c r="U7" s="626"/>
      <c r="V7" s="626"/>
      <c r="W7" s="626"/>
      <c r="X7" s="626"/>
      <c r="Y7" s="627"/>
      <c r="Z7" s="685">
        <v>0</v>
      </c>
      <c r="AA7" s="685"/>
      <c r="AB7" s="685"/>
      <c r="AC7" s="685"/>
      <c r="AD7" s="686">
        <v>1785</v>
      </c>
      <c r="AE7" s="686"/>
      <c r="AF7" s="686"/>
      <c r="AG7" s="686"/>
      <c r="AH7" s="686"/>
      <c r="AI7" s="686"/>
      <c r="AJ7" s="686"/>
      <c r="AK7" s="686"/>
      <c r="AL7" s="628">
        <v>0</v>
      </c>
      <c r="AM7" s="629"/>
      <c r="AN7" s="629"/>
      <c r="AO7" s="687"/>
      <c r="AP7" s="620" t="s">
        <v>233</v>
      </c>
      <c r="AQ7" s="621"/>
      <c r="AR7" s="621"/>
      <c r="AS7" s="621"/>
      <c r="AT7" s="621"/>
      <c r="AU7" s="621"/>
      <c r="AV7" s="621"/>
      <c r="AW7" s="621"/>
      <c r="AX7" s="621"/>
      <c r="AY7" s="621"/>
      <c r="AZ7" s="621"/>
      <c r="BA7" s="621"/>
      <c r="BB7" s="621"/>
      <c r="BC7" s="621"/>
      <c r="BD7" s="621"/>
      <c r="BE7" s="621"/>
      <c r="BF7" s="622"/>
      <c r="BG7" s="623">
        <v>471751</v>
      </c>
      <c r="BH7" s="626"/>
      <c r="BI7" s="626"/>
      <c r="BJ7" s="626"/>
      <c r="BK7" s="626"/>
      <c r="BL7" s="626"/>
      <c r="BM7" s="626"/>
      <c r="BN7" s="627"/>
      <c r="BO7" s="685">
        <v>35.9</v>
      </c>
      <c r="BP7" s="685"/>
      <c r="BQ7" s="685"/>
      <c r="BR7" s="685"/>
      <c r="BS7" s="686" t="s">
        <v>138</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2487378</v>
      </c>
      <c r="CS7" s="626"/>
      <c r="CT7" s="626"/>
      <c r="CU7" s="626"/>
      <c r="CV7" s="626"/>
      <c r="CW7" s="626"/>
      <c r="CX7" s="626"/>
      <c r="CY7" s="627"/>
      <c r="CZ7" s="685">
        <v>22.6</v>
      </c>
      <c r="DA7" s="685"/>
      <c r="DB7" s="685"/>
      <c r="DC7" s="685"/>
      <c r="DD7" s="631">
        <v>969941</v>
      </c>
      <c r="DE7" s="626"/>
      <c r="DF7" s="626"/>
      <c r="DG7" s="626"/>
      <c r="DH7" s="626"/>
      <c r="DI7" s="626"/>
      <c r="DJ7" s="626"/>
      <c r="DK7" s="626"/>
      <c r="DL7" s="626"/>
      <c r="DM7" s="626"/>
      <c r="DN7" s="626"/>
      <c r="DO7" s="626"/>
      <c r="DP7" s="627"/>
      <c r="DQ7" s="631">
        <v>1179984</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1973</v>
      </c>
      <c r="S8" s="626"/>
      <c r="T8" s="626"/>
      <c r="U8" s="626"/>
      <c r="V8" s="626"/>
      <c r="W8" s="626"/>
      <c r="X8" s="626"/>
      <c r="Y8" s="627"/>
      <c r="Z8" s="685">
        <v>0</v>
      </c>
      <c r="AA8" s="685"/>
      <c r="AB8" s="685"/>
      <c r="AC8" s="685"/>
      <c r="AD8" s="686">
        <v>1973</v>
      </c>
      <c r="AE8" s="686"/>
      <c r="AF8" s="686"/>
      <c r="AG8" s="686"/>
      <c r="AH8" s="686"/>
      <c r="AI8" s="686"/>
      <c r="AJ8" s="686"/>
      <c r="AK8" s="686"/>
      <c r="AL8" s="628">
        <v>0</v>
      </c>
      <c r="AM8" s="629"/>
      <c r="AN8" s="629"/>
      <c r="AO8" s="687"/>
      <c r="AP8" s="620" t="s">
        <v>236</v>
      </c>
      <c r="AQ8" s="621"/>
      <c r="AR8" s="621"/>
      <c r="AS8" s="621"/>
      <c r="AT8" s="621"/>
      <c r="AU8" s="621"/>
      <c r="AV8" s="621"/>
      <c r="AW8" s="621"/>
      <c r="AX8" s="621"/>
      <c r="AY8" s="621"/>
      <c r="AZ8" s="621"/>
      <c r="BA8" s="621"/>
      <c r="BB8" s="621"/>
      <c r="BC8" s="621"/>
      <c r="BD8" s="621"/>
      <c r="BE8" s="621"/>
      <c r="BF8" s="622"/>
      <c r="BG8" s="623">
        <v>18628</v>
      </c>
      <c r="BH8" s="626"/>
      <c r="BI8" s="626"/>
      <c r="BJ8" s="626"/>
      <c r="BK8" s="626"/>
      <c r="BL8" s="626"/>
      <c r="BM8" s="626"/>
      <c r="BN8" s="627"/>
      <c r="BO8" s="685">
        <v>1.4</v>
      </c>
      <c r="BP8" s="685"/>
      <c r="BQ8" s="685"/>
      <c r="BR8" s="685"/>
      <c r="BS8" s="631" t="s">
        <v>138</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2462595</v>
      </c>
      <c r="CS8" s="626"/>
      <c r="CT8" s="626"/>
      <c r="CU8" s="626"/>
      <c r="CV8" s="626"/>
      <c r="CW8" s="626"/>
      <c r="CX8" s="626"/>
      <c r="CY8" s="627"/>
      <c r="CZ8" s="685">
        <v>22.4</v>
      </c>
      <c r="DA8" s="685"/>
      <c r="DB8" s="685"/>
      <c r="DC8" s="685"/>
      <c r="DD8" s="631">
        <v>2138</v>
      </c>
      <c r="DE8" s="626"/>
      <c r="DF8" s="626"/>
      <c r="DG8" s="626"/>
      <c r="DH8" s="626"/>
      <c r="DI8" s="626"/>
      <c r="DJ8" s="626"/>
      <c r="DK8" s="626"/>
      <c r="DL8" s="626"/>
      <c r="DM8" s="626"/>
      <c r="DN8" s="626"/>
      <c r="DO8" s="626"/>
      <c r="DP8" s="627"/>
      <c r="DQ8" s="631">
        <v>1161851</v>
      </c>
      <c r="DR8" s="626"/>
      <c r="DS8" s="626"/>
      <c r="DT8" s="626"/>
      <c r="DU8" s="626"/>
      <c r="DV8" s="626"/>
      <c r="DW8" s="626"/>
      <c r="DX8" s="626"/>
      <c r="DY8" s="626"/>
      <c r="DZ8" s="626"/>
      <c r="EA8" s="626"/>
      <c r="EB8" s="626"/>
      <c r="EC8" s="666"/>
    </row>
    <row r="9" spans="2:143" ht="11.25" customHeight="1" x14ac:dyDescent="0.15">
      <c r="B9" s="620" t="s">
        <v>238</v>
      </c>
      <c r="C9" s="621"/>
      <c r="D9" s="621"/>
      <c r="E9" s="621"/>
      <c r="F9" s="621"/>
      <c r="G9" s="621"/>
      <c r="H9" s="621"/>
      <c r="I9" s="621"/>
      <c r="J9" s="621"/>
      <c r="K9" s="621"/>
      <c r="L9" s="621"/>
      <c r="M9" s="621"/>
      <c r="N9" s="621"/>
      <c r="O9" s="621"/>
      <c r="P9" s="621"/>
      <c r="Q9" s="622"/>
      <c r="R9" s="623">
        <v>2302</v>
      </c>
      <c r="S9" s="626"/>
      <c r="T9" s="626"/>
      <c r="U9" s="626"/>
      <c r="V9" s="626"/>
      <c r="W9" s="626"/>
      <c r="X9" s="626"/>
      <c r="Y9" s="627"/>
      <c r="Z9" s="685">
        <v>0</v>
      </c>
      <c r="AA9" s="685"/>
      <c r="AB9" s="685"/>
      <c r="AC9" s="685"/>
      <c r="AD9" s="686">
        <v>2302</v>
      </c>
      <c r="AE9" s="686"/>
      <c r="AF9" s="686"/>
      <c r="AG9" s="686"/>
      <c r="AH9" s="686"/>
      <c r="AI9" s="686"/>
      <c r="AJ9" s="686"/>
      <c r="AK9" s="686"/>
      <c r="AL9" s="628">
        <v>0</v>
      </c>
      <c r="AM9" s="629"/>
      <c r="AN9" s="629"/>
      <c r="AO9" s="687"/>
      <c r="AP9" s="620" t="s">
        <v>239</v>
      </c>
      <c r="AQ9" s="621"/>
      <c r="AR9" s="621"/>
      <c r="AS9" s="621"/>
      <c r="AT9" s="621"/>
      <c r="AU9" s="621"/>
      <c r="AV9" s="621"/>
      <c r="AW9" s="621"/>
      <c r="AX9" s="621"/>
      <c r="AY9" s="621"/>
      <c r="AZ9" s="621"/>
      <c r="BA9" s="621"/>
      <c r="BB9" s="621"/>
      <c r="BC9" s="621"/>
      <c r="BD9" s="621"/>
      <c r="BE9" s="621"/>
      <c r="BF9" s="622"/>
      <c r="BG9" s="623">
        <v>381741</v>
      </c>
      <c r="BH9" s="626"/>
      <c r="BI9" s="626"/>
      <c r="BJ9" s="626"/>
      <c r="BK9" s="626"/>
      <c r="BL9" s="626"/>
      <c r="BM9" s="626"/>
      <c r="BN9" s="627"/>
      <c r="BO9" s="685">
        <v>29</v>
      </c>
      <c r="BP9" s="685"/>
      <c r="BQ9" s="685"/>
      <c r="BR9" s="685"/>
      <c r="BS9" s="631" t="s">
        <v>138</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1242094</v>
      </c>
      <c r="CS9" s="626"/>
      <c r="CT9" s="626"/>
      <c r="CU9" s="626"/>
      <c r="CV9" s="626"/>
      <c r="CW9" s="626"/>
      <c r="CX9" s="626"/>
      <c r="CY9" s="627"/>
      <c r="CZ9" s="685">
        <v>11.3</v>
      </c>
      <c r="DA9" s="685"/>
      <c r="DB9" s="685"/>
      <c r="DC9" s="685"/>
      <c r="DD9" s="631">
        <v>77156</v>
      </c>
      <c r="DE9" s="626"/>
      <c r="DF9" s="626"/>
      <c r="DG9" s="626"/>
      <c r="DH9" s="626"/>
      <c r="DI9" s="626"/>
      <c r="DJ9" s="626"/>
      <c r="DK9" s="626"/>
      <c r="DL9" s="626"/>
      <c r="DM9" s="626"/>
      <c r="DN9" s="626"/>
      <c r="DO9" s="626"/>
      <c r="DP9" s="627"/>
      <c r="DQ9" s="631">
        <v>897778</v>
      </c>
      <c r="DR9" s="626"/>
      <c r="DS9" s="626"/>
      <c r="DT9" s="626"/>
      <c r="DU9" s="626"/>
      <c r="DV9" s="626"/>
      <c r="DW9" s="626"/>
      <c r="DX9" s="626"/>
      <c r="DY9" s="626"/>
      <c r="DZ9" s="626"/>
      <c r="EA9" s="626"/>
      <c r="EB9" s="626"/>
      <c r="EC9" s="666"/>
    </row>
    <row r="10" spans="2:143" ht="11.25" customHeight="1" x14ac:dyDescent="0.15">
      <c r="B10" s="620" t="s">
        <v>241</v>
      </c>
      <c r="C10" s="621"/>
      <c r="D10" s="621"/>
      <c r="E10" s="621"/>
      <c r="F10" s="621"/>
      <c r="G10" s="621"/>
      <c r="H10" s="621"/>
      <c r="I10" s="621"/>
      <c r="J10" s="621"/>
      <c r="K10" s="621"/>
      <c r="L10" s="621"/>
      <c r="M10" s="621"/>
      <c r="N10" s="621"/>
      <c r="O10" s="621"/>
      <c r="P10" s="621"/>
      <c r="Q10" s="622"/>
      <c r="R10" s="623" t="s">
        <v>138</v>
      </c>
      <c r="S10" s="626"/>
      <c r="T10" s="626"/>
      <c r="U10" s="626"/>
      <c r="V10" s="626"/>
      <c r="W10" s="626"/>
      <c r="X10" s="626"/>
      <c r="Y10" s="627"/>
      <c r="Z10" s="685" t="s">
        <v>138</v>
      </c>
      <c r="AA10" s="685"/>
      <c r="AB10" s="685"/>
      <c r="AC10" s="685"/>
      <c r="AD10" s="686" t="s">
        <v>138</v>
      </c>
      <c r="AE10" s="686"/>
      <c r="AF10" s="686"/>
      <c r="AG10" s="686"/>
      <c r="AH10" s="686"/>
      <c r="AI10" s="686"/>
      <c r="AJ10" s="686"/>
      <c r="AK10" s="686"/>
      <c r="AL10" s="628" t="s">
        <v>138</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33155</v>
      </c>
      <c r="BH10" s="626"/>
      <c r="BI10" s="626"/>
      <c r="BJ10" s="626"/>
      <c r="BK10" s="626"/>
      <c r="BL10" s="626"/>
      <c r="BM10" s="626"/>
      <c r="BN10" s="627"/>
      <c r="BO10" s="685">
        <v>2.5</v>
      </c>
      <c r="BP10" s="685"/>
      <c r="BQ10" s="685"/>
      <c r="BR10" s="685"/>
      <c r="BS10" s="631" t="s">
        <v>138</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16</v>
      </c>
      <c r="CS10" s="626"/>
      <c r="CT10" s="626"/>
      <c r="CU10" s="626"/>
      <c r="CV10" s="626"/>
      <c r="CW10" s="626"/>
      <c r="CX10" s="626"/>
      <c r="CY10" s="627"/>
      <c r="CZ10" s="685">
        <v>0</v>
      </c>
      <c r="DA10" s="685"/>
      <c r="DB10" s="685"/>
      <c r="DC10" s="685"/>
      <c r="DD10" s="631" t="s">
        <v>138</v>
      </c>
      <c r="DE10" s="626"/>
      <c r="DF10" s="626"/>
      <c r="DG10" s="626"/>
      <c r="DH10" s="626"/>
      <c r="DI10" s="626"/>
      <c r="DJ10" s="626"/>
      <c r="DK10" s="626"/>
      <c r="DL10" s="626"/>
      <c r="DM10" s="626"/>
      <c r="DN10" s="626"/>
      <c r="DO10" s="626"/>
      <c r="DP10" s="627"/>
      <c r="DQ10" s="631">
        <v>16</v>
      </c>
      <c r="DR10" s="626"/>
      <c r="DS10" s="626"/>
      <c r="DT10" s="626"/>
      <c r="DU10" s="626"/>
      <c r="DV10" s="626"/>
      <c r="DW10" s="626"/>
      <c r="DX10" s="626"/>
      <c r="DY10" s="626"/>
      <c r="DZ10" s="626"/>
      <c r="EA10" s="626"/>
      <c r="EB10" s="626"/>
      <c r="EC10" s="666"/>
    </row>
    <row r="11" spans="2:143" ht="11.25" customHeight="1" x14ac:dyDescent="0.15">
      <c r="B11" s="620" t="s">
        <v>244</v>
      </c>
      <c r="C11" s="621"/>
      <c r="D11" s="621"/>
      <c r="E11" s="621"/>
      <c r="F11" s="621"/>
      <c r="G11" s="621"/>
      <c r="H11" s="621"/>
      <c r="I11" s="621"/>
      <c r="J11" s="621"/>
      <c r="K11" s="621"/>
      <c r="L11" s="621"/>
      <c r="M11" s="621"/>
      <c r="N11" s="621"/>
      <c r="O11" s="621"/>
      <c r="P11" s="621"/>
      <c r="Q11" s="622"/>
      <c r="R11" s="623" t="s">
        <v>138</v>
      </c>
      <c r="S11" s="626"/>
      <c r="T11" s="626"/>
      <c r="U11" s="626"/>
      <c r="V11" s="626"/>
      <c r="W11" s="626"/>
      <c r="X11" s="626"/>
      <c r="Y11" s="627"/>
      <c r="Z11" s="685" t="s">
        <v>138</v>
      </c>
      <c r="AA11" s="685"/>
      <c r="AB11" s="685"/>
      <c r="AC11" s="685"/>
      <c r="AD11" s="686" t="s">
        <v>138</v>
      </c>
      <c r="AE11" s="686"/>
      <c r="AF11" s="686"/>
      <c r="AG11" s="686"/>
      <c r="AH11" s="686"/>
      <c r="AI11" s="686"/>
      <c r="AJ11" s="686"/>
      <c r="AK11" s="686"/>
      <c r="AL11" s="628" t="s">
        <v>138</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38227</v>
      </c>
      <c r="BH11" s="626"/>
      <c r="BI11" s="626"/>
      <c r="BJ11" s="626"/>
      <c r="BK11" s="626"/>
      <c r="BL11" s="626"/>
      <c r="BM11" s="626"/>
      <c r="BN11" s="627"/>
      <c r="BO11" s="685">
        <v>2.9</v>
      </c>
      <c r="BP11" s="685"/>
      <c r="BQ11" s="685"/>
      <c r="BR11" s="685"/>
      <c r="BS11" s="631" t="s">
        <v>129</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884477</v>
      </c>
      <c r="CS11" s="626"/>
      <c r="CT11" s="626"/>
      <c r="CU11" s="626"/>
      <c r="CV11" s="626"/>
      <c r="CW11" s="626"/>
      <c r="CX11" s="626"/>
      <c r="CY11" s="627"/>
      <c r="CZ11" s="685">
        <v>8</v>
      </c>
      <c r="DA11" s="685"/>
      <c r="DB11" s="685"/>
      <c r="DC11" s="685"/>
      <c r="DD11" s="631">
        <v>371778</v>
      </c>
      <c r="DE11" s="626"/>
      <c r="DF11" s="626"/>
      <c r="DG11" s="626"/>
      <c r="DH11" s="626"/>
      <c r="DI11" s="626"/>
      <c r="DJ11" s="626"/>
      <c r="DK11" s="626"/>
      <c r="DL11" s="626"/>
      <c r="DM11" s="626"/>
      <c r="DN11" s="626"/>
      <c r="DO11" s="626"/>
      <c r="DP11" s="627"/>
      <c r="DQ11" s="631">
        <v>417873</v>
      </c>
      <c r="DR11" s="626"/>
      <c r="DS11" s="626"/>
      <c r="DT11" s="626"/>
      <c r="DU11" s="626"/>
      <c r="DV11" s="626"/>
      <c r="DW11" s="626"/>
      <c r="DX11" s="626"/>
      <c r="DY11" s="626"/>
      <c r="DZ11" s="626"/>
      <c r="EA11" s="626"/>
      <c r="EB11" s="626"/>
      <c r="EC11" s="666"/>
    </row>
    <row r="12" spans="2:143" ht="11.25" customHeight="1" x14ac:dyDescent="0.15">
      <c r="B12" s="620" t="s">
        <v>247</v>
      </c>
      <c r="C12" s="621"/>
      <c r="D12" s="621"/>
      <c r="E12" s="621"/>
      <c r="F12" s="621"/>
      <c r="G12" s="621"/>
      <c r="H12" s="621"/>
      <c r="I12" s="621"/>
      <c r="J12" s="621"/>
      <c r="K12" s="621"/>
      <c r="L12" s="621"/>
      <c r="M12" s="621"/>
      <c r="N12" s="621"/>
      <c r="O12" s="621"/>
      <c r="P12" s="621"/>
      <c r="Q12" s="622"/>
      <c r="R12" s="623">
        <v>245745</v>
      </c>
      <c r="S12" s="626"/>
      <c r="T12" s="626"/>
      <c r="U12" s="626"/>
      <c r="V12" s="626"/>
      <c r="W12" s="626"/>
      <c r="X12" s="626"/>
      <c r="Y12" s="627"/>
      <c r="Z12" s="685">
        <v>2.1</v>
      </c>
      <c r="AA12" s="685"/>
      <c r="AB12" s="685"/>
      <c r="AC12" s="685"/>
      <c r="AD12" s="686">
        <v>245745</v>
      </c>
      <c r="AE12" s="686"/>
      <c r="AF12" s="686"/>
      <c r="AG12" s="686"/>
      <c r="AH12" s="686"/>
      <c r="AI12" s="686"/>
      <c r="AJ12" s="686"/>
      <c r="AK12" s="686"/>
      <c r="AL12" s="628">
        <v>4.0999999999999996</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692912</v>
      </c>
      <c r="BH12" s="626"/>
      <c r="BI12" s="626"/>
      <c r="BJ12" s="626"/>
      <c r="BK12" s="626"/>
      <c r="BL12" s="626"/>
      <c r="BM12" s="626"/>
      <c r="BN12" s="627"/>
      <c r="BO12" s="685">
        <v>52.7</v>
      </c>
      <c r="BP12" s="685"/>
      <c r="BQ12" s="685"/>
      <c r="BR12" s="685"/>
      <c r="BS12" s="631" t="s">
        <v>138</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263471</v>
      </c>
      <c r="CS12" s="626"/>
      <c r="CT12" s="626"/>
      <c r="CU12" s="626"/>
      <c r="CV12" s="626"/>
      <c r="CW12" s="626"/>
      <c r="CX12" s="626"/>
      <c r="CY12" s="627"/>
      <c r="CZ12" s="685">
        <v>2.4</v>
      </c>
      <c r="DA12" s="685"/>
      <c r="DB12" s="685"/>
      <c r="DC12" s="685"/>
      <c r="DD12" s="631">
        <v>54880</v>
      </c>
      <c r="DE12" s="626"/>
      <c r="DF12" s="626"/>
      <c r="DG12" s="626"/>
      <c r="DH12" s="626"/>
      <c r="DI12" s="626"/>
      <c r="DJ12" s="626"/>
      <c r="DK12" s="626"/>
      <c r="DL12" s="626"/>
      <c r="DM12" s="626"/>
      <c r="DN12" s="626"/>
      <c r="DO12" s="626"/>
      <c r="DP12" s="627"/>
      <c r="DQ12" s="631">
        <v>126911</v>
      </c>
      <c r="DR12" s="626"/>
      <c r="DS12" s="626"/>
      <c r="DT12" s="626"/>
      <c r="DU12" s="626"/>
      <c r="DV12" s="626"/>
      <c r="DW12" s="626"/>
      <c r="DX12" s="626"/>
      <c r="DY12" s="626"/>
      <c r="DZ12" s="626"/>
      <c r="EA12" s="626"/>
      <c r="EB12" s="626"/>
      <c r="EC12" s="666"/>
    </row>
    <row r="13" spans="2:143" ht="11.25" customHeight="1" x14ac:dyDescent="0.15">
      <c r="B13" s="620" t="s">
        <v>250</v>
      </c>
      <c r="C13" s="621"/>
      <c r="D13" s="621"/>
      <c r="E13" s="621"/>
      <c r="F13" s="621"/>
      <c r="G13" s="621"/>
      <c r="H13" s="621"/>
      <c r="I13" s="621"/>
      <c r="J13" s="621"/>
      <c r="K13" s="621"/>
      <c r="L13" s="621"/>
      <c r="M13" s="621"/>
      <c r="N13" s="621"/>
      <c r="O13" s="621"/>
      <c r="P13" s="621"/>
      <c r="Q13" s="622"/>
      <c r="R13" s="623" t="s">
        <v>138</v>
      </c>
      <c r="S13" s="626"/>
      <c r="T13" s="626"/>
      <c r="U13" s="626"/>
      <c r="V13" s="626"/>
      <c r="W13" s="626"/>
      <c r="X13" s="626"/>
      <c r="Y13" s="627"/>
      <c r="Z13" s="685" t="s">
        <v>129</v>
      </c>
      <c r="AA13" s="685"/>
      <c r="AB13" s="685"/>
      <c r="AC13" s="685"/>
      <c r="AD13" s="686" t="s">
        <v>138</v>
      </c>
      <c r="AE13" s="686"/>
      <c r="AF13" s="686"/>
      <c r="AG13" s="686"/>
      <c r="AH13" s="686"/>
      <c r="AI13" s="686"/>
      <c r="AJ13" s="686"/>
      <c r="AK13" s="686"/>
      <c r="AL13" s="628" t="s">
        <v>138</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628571</v>
      </c>
      <c r="BH13" s="626"/>
      <c r="BI13" s="626"/>
      <c r="BJ13" s="626"/>
      <c r="BK13" s="626"/>
      <c r="BL13" s="626"/>
      <c r="BM13" s="626"/>
      <c r="BN13" s="627"/>
      <c r="BO13" s="685">
        <v>47.8</v>
      </c>
      <c r="BP13" s="685"/>
      <c r="BQ13" s="685"/>
      <c r="BR13" s="685"/>
      <c r="BS13" s="631" t="s">
        <v>138</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420862</v>
      </c>
      <c r="CS13" s="626"/>
      <c r="CT13" s="626"/>
      <c r="CU13" s="626"/>
      <c r="CV13" s="626"/>
      <c r="CW13" s="626"/>
      <c r="CX13" s="626"/>
      <c r="CY13" s="627"/>
      <c r="CZ13" s="685">
        <v>3.8</v>
      </c>
      <c r="DA13" s="685"/>
      <c r="DB13" s="685"/>
      <c r="DC13" s="685"/>
      <c r="DD13" s="631">
        <v>251097</v>
      </c>
      <c r="DE13" s="626"/>
      <c r="DF13" s="626"/>
      <c r="DG13" s="626"/>
      <c r="DH13" s="626"/>
      <c r="DI13" s="626"/>
      <c r="DJ13" s="626"/>
      <c r="DK13" s="626"/>
      <c r="DL13" s="626"/>
      <c r="DM13" s="626"/>
      <c r="DN13" s="626"/>
      <c r="DO13" s="626"/>
      <c r="DP13" s="627"/>
      <c r="DQ13" s="631">
        <v>171753</v>
      </c>
      <c r="DR13" s="626"/>
      <c r="DS13" s="626"/>
      <c r="DT13" s="626"/>
      <c r="DU13" s="626"/>
      <c r="DV13" s="626"/>
      <c r="DW13" s="626"/>
      <c r="DX13" s="626"/>
      <c r="DY13" s="626"/>
      <c r="DZ13" s="626"/>
      <c r="EA13" s="626"/>
      <c r="EB13" s="626"/>
      <c r="EC13" s="666"/>
    </row>
    <row r="14" spans="2:143" ht="11.25" customHeight="1" x14ac:dyDescent="0.15">
      <c r="B14" s="620" t="s">
        <v>253</v>
      </c>
      <c r="C14" s="621"/>
      <c r="D14" s="621"/>
      <c r="E14" s="621"/>
      <c r="F14" s="621"/>
      <c r="G14" s="621"/>
      <c r="H14" s="621"/>
      <c r="I14" s="621"/>
      <c r="J14" s="621"/>
      <c r="K14" s="621"/>
      <c r="L14" s="621"/>
      <c r="M14" s="621"/>
      <c r="N14" s="621"/>
      <c r="O14" s="621"/>
      <c r="P14" s="621"/>
      <c r="Q14" s="622"/>
      <c r="R14" s="623" t="s">
        <v>138</v>
      </c>
      <c r="S14" s="626"/>
      <c r="T14" s="626"/>
      <c r="U14" s="626"/>
      <c r="V14" s="626"/>
      <c r="W14" s="626"/>
      <c r="X14" s="626"/>
      <c r="Y14" s="627"/>
      <c r="Z14" s="685" t="s">
        <v>138</v>
      </c>
      <c r="AA14" s="685"/>
      <c r="AB14" s="685"/>
      <c r="AC14" s="685"/>
      <c r="AD14" s="686" t="s">
        <v>138</v>
      </c>
      <c r="AE14" s="686"/>
      <c r="AF14" s="686"/>
      <c r="AG14" s="686"/>
      <c r="AH14" s="686"/>
      <c r="AI14" s="686"/>
      <c r="AJ14" s="686"/>
      <c r="AK14" s="686"/>
      <c r="AL14" s="628" t="s">
        <v>138</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52340</v>
      </c>
      <c r="BH14" s="626"/>
      <c r="BI14" s="626"/>
      <c r="BJ14" s="626"/>
      <c r="BK14" s="626"/>
      <c r="BL14" s="626"/>
      <c r="BM14" s="626"/>
      <c r="BN14" s="627"/>
      <c r="BO14" s="685">
        <v>4</v>
      </c>
      <c r="BP14" s="685"/>
      <c r="BQ14" s="685"/>
      <c r="BR14" s="685"/>
      <c r="BS14" s="631" t="s">
        <v>255</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435014</v>
      </c>
      <c r="CS14" s="626"/>
      <c r="CT14" s="626"/>
      <c r="CU14" s="626"/>
      <c r="CV14" s="626"/>
      <c r="CW14" s="626"/>
      <c r="CX14" s="626"/>
      <c r="CY14" s="627"/>
      <c r="CZ14" s="685">
        <v>3.9</v>
      </c>
      <c r="DA14" s="685"/>
      <c r="DB14" s="685"/>
      <c r="DC14" s="685"/>
      <c r="DD14" s="631">
        <v>63126</v>
      </c>
      <c r="DE14" s="626"/>
      <c r="DF14" s="626"/>
      <c r="DG14" s="626"/>
      <c r="DH14" s="626"/>
      <c r="DI14" s="626"/>
      <c r="DJ14" s="626"/>
      <c r="DK14" s="626"/>
      <c r="DL14" s="626"/>
      <c r="DM14" s="626"/>
      <c r="DN14" s="626"/>
      <c r="DO14" s="626"/>
      <c r="DP14" s="627"/>
      <c r="DQ14" s="631">
        <v>371960</v>
      </c>
      <c r="DR14" s="626"/>
      <c r="DS14" s="626"/>
      <c r="DT14" s="626"/>
      <c r="DU14" s="626"/>
      <c r="DV14" s="626"/>
      <c r="DW14" s="626"/>
      <c r="DX14" s="626"/>
      <c r="DY14" s="626"/>
      <c r="DZ14" s="626"/>
      <c r="EA14" s="626"/>
      <c r="EB14" s="626"/>
      <c r="EC14" s="666"/>
    </row>
    <row r="15" spans="2:143" ht="11.25" customHeight="1" x14ac:dyDescent="0.15">
      <c r="B15" s="620" t="s">
        <v>257</v>
      </c>
      <c r="C15" s="621"/>
      <c r="D15" s="621"/>
      <c r="E15" s="621"/>
      <c r="F15" s="621"/>
      <c r="G15" s="621"/>
      <c r="H15" s="621"/>
      <c r="I15" s="621"/>
      <c r="J15" s="621"/>
      <c r="K15" s="621"/>
      <c r="L15" s="621"/>
      <c r="M15" s="621"/>
      <c r="N15" s="621"/>
      <c r="O15" s="621"/>
      <c r="P15" s="621"/>
      <c r="Q15" s="622"/>
      <c r="R15" s="623">
        <v>13267</v>
      </c>
      <c r="S15" s="626"/>
      <c r="T15" s="626"/>
      <c r="U15" s="626"/>
      <c r="V15" s="626"/>
      <c r="W15" s="626"/>
      <c r="X15" s="626"/>
      <c r="Y15" s="627"/>
      <c r="Z15" s="685">
        <v>0.1</v>
      </c>
      <c r="AA15" s="685"/>
      <c r="AB15" s="685"/>
      <c r="AC15" s="685"/>
      <c r="AD15" s="686">
        <v>13267</v>
      </c>
      <c r="AE15" s="686"/>
      <c r="AF15" s="686"/>
      <c r="AG15" s="686"/>
      <c r="AH15" s="686"/>
      <c r="AI15" s="686"/>
      <c r="AJ15" s="686"/>
      <c r="AK15" s="686"/>
      <c r="AL15" s="628">
        <v>0.2</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89073</v>
      </c>
      <c r="BH15" s="626"/>
      <c r="BI15" s="626"/>
      <c r="BJ15" s="626"/>
      <c r="BK15" s="626"/>
      <c r="BL15" s="626"/>
      <c r="BM15" s="626"/>
      <c r="BN15" s="627"/>
      <c r="BO15" s="685">
        <v>6.8</v>
      </c>
      <c r="BP15" s="685"/>
      <c r="BQ15" s="685"/>
      <c r="BR15" s="685"/>
      <c r="BS15" s="631" t="s">
        <v>129</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1039764</v>
      </c>
      <c r="CS15" s="626"/>
      <c r="CT15" s="626"/>
      <c r="CU15" s="626"/>
      <c r="CV15" s="626"/>
      <c r="CW15" s="626"/>
      <c r="CX15" s="626"/>
      <c r="CY15" s="627"/>
      <c r="CZ15" s="685">
        <v>9.4</v>
      </c>
      <c r="DA15" s="685"/>
      <c r="DB15" s="685"/>
      <c r="DC15" s="685"/>
      <c r="DD15" s="631">
        <v>287523</v>
      </c>
      <c r="DE15" s="626"/>
      <c r="DF15" s="626"/>
      <c r="DG15" s="626"/>
      <c r="DH15" s="626"/>
      <c r="DI15" s="626"/>
      <c r="DJ15" s="626"/>
      <c r="DK15" s="626"/>
      <c r="DL15" s="626"/>
      <c r="DM15" s="626"/>
      <c r="DN15" s="626"/>
      <c r="DO15" s="626"/>
      <c r="DP15" s="627"/>
      <c r="DQ15" s="631">
        <v>723846</v>
      </c>
      <c r="DR15" s="626"/>
      <c r="DS15" s="626"/>
      <c r="DT15" s="626"/>
      <c r="DU15" s="626"/>
      <c r="DV15" s="626"/>
      <c r="DW15" s="626"/>
      <c r="DX15" s="626"/>
      <c r="DY15" s="626"/>
      <c r="DZ15" s="626"/>
      <c r="EA15" s="626"/>
      <c r="EB15" s="626"/>
      <c r="EC15" s="666"/>
    </row>
    <row r="16" spans="2:143" ht="11.25" customHeight="1" x14ac:dyDescent="0.15">
      <c r="B16" s="620" t="s">
        <v>260</v>
      </c>
      <c r="C16" s="621"/>
      <c r="D16" s="621"/>
      <c r="E16" s="621"/>
      <c r="F16" s="621"/>
      <c r="G16" s="621"/>
      <c r="H16" s="621"/>
      <c r="I16" s="621"/>
      <c r="J16" s="621"/>
      <c r="K16" s="621"/>
      <c r="L16" s="621"/>
      <c r="M16" s="621"/>
      <c r="N16" s="621"/>
      <c r="O16" s="621"/>
      <c r="P16" s="621"/>
      <c r="Q16" s="622"/>
      <c r="R16" s="623" t="s">
        <v>138</v>
      </c>
      <c r="S16" s="626"/>
      <c r="T16" s="626"/>
      <c r="U16" s="626"/>
      <c r="V16" s="626"/>
      <c r="W16" s="626"/>
      <c r="X16" s="626"/>
      <c r="Y16" s="627"/>
      <c r="Z16" s="685" t="s">
        <v>129</v>
      </c>
      <c r="AA16" s="685"/>
      <c r="AB16" s="685"/>
      <c r="AC16" s="685"/>
      <c r="AD16" s="686" t="s">
        <v>138</v>
      </c>
      <c r="AE16" s="686"/>
      <c r="AF16" s="686"/>
      <c r="AG16" s="686"/>
      <c r="AH16" s="686"/>
      <c r="AI16" s="686"/>
      <c r="AJ16" s="686"/>
      <c r="AK16" s="686"/>
      <c r="AL16" s="628" t="s">
        <v>138</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138</v>
      </c>
      <c r="BP16" s="685"/>
      <c r="BQ16" s="685"/>
      <c r="BR16" s="685"/>
      <c r="BS16" s="631" t="s">
        <v>138</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62484</v>
      </c>
      <c r="CS16" s="626"/>
      <c r="CT16" s="626"/>
      <c r="CU16" s="626"/>
      <c r="CV16" s="626"/>
      <c r="CW16" s="626"/>
      <c r="CX16" s="626"/>
      <c r="CY16" s="627"/>
      <c r="CZ16" s="685">
        <v>0.6</v>
      </c>
      <c r="DA16" s="685"/>
      <c r="DB16" s="685"/>
      <c r="DC16" s="685"/>
      <c r="DD16" s="631" t="s">
        <v>255</v>
      </c>
      <c r="DE16" s="626"/>
      <c r="DF16" s="626"/>
      <c r="DG16" s="626"/>
      <c r="DH16" s="626"/>
      <c r="DI16" s="626"/>
      <c r="DJ16" s="626"/>
      <c r="DK16" s="626"/>
      <c r="DL16" s="626"/>
      <c r="DM16" s="626"/>
      <c r="DN16" s="626"/>
      <c r="DO16" s="626"/>
      <c r="DP16" s="627"/>
      <c r="DQ16" s="631">
        <v>15774</v>
      </c>
      <c r="DR16" s="626"/>
      <c r="DS16" s="626"/>
      <c r="DT16" s="626"/>
      <c r="DU16" s="626"/>
      <c r="DV16" s="626"/>
      <c r="DW16" s="626"/>
      <c r="DX16" s="626"/>
      <c r="DY16" s="626"/>
      <c r="DZ16" s="626"/>
      <c r="EA16" s="626"/>
      <c r="EB16" s="626"/>
      <c r="EC16" s="666"/>
    </row>
    <row r="17" spans="2:133" ht="11.25" customHeight="1" x14ac:dyDescent="0.15">
      <c r="B17" s="620" t="s">
        <v>263</v>
      </c>
      <c r="C17" s="621"/>
      <c r="D17" s="621"/>
      <c r="E17" s="621"/>
      <c r="F17" s="621"/>
      <c r="G17" s="621"/>
      <c r="H17" s="621"/>
      <c r="I17" s="621"/>
      <c r="J17" s="621"/>
      <c r="K17" s="621"/>
      <c r="L17" s="621"/>
      <c r="M17" s="621"/>
      <c r="N17" s="621"/>
      <c r="O17" s="621"/>
      <c r="P17" s="621"/>
      <c r="Q17" s="622"/>
      <c r="R17" s="623">
        <v>2600</v>
      </c>
      <c r="S17" s="626"/>
      <c r="T17" s="626"/>
      <c r="U17" s="626"/>
      <c r="V17" s="626"/>
      <c r="W17" s="626"/>
      <c r="X17" s="626"/>
      <c r="Y17" s="627"/>
      <c r="Z17" s="685">
        <v>0</v>
      </c>
      <c r="AA17" s="685"/>
      <c r="AB17" s="685"/>
      <c r="AC17" s="685"/>
      <c r="AD17" s="686">
        <v>2600</v>
      </c>
      <c r="AE17" s="686"/>
      <c r="AF17" s="686"/>
      <c r="AG17" s="686"/>
      <c r="AH17" s="686"/>
      <c r="AI17" s="686"/>
      <c r="AJ17" s="686"/>
      <c r="AK17" s="686"/>
      <c r="AL17" s="628">
        <v>0</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138</v>
      </c>
      <c r="BH17" s="626"/>
      <c r="BI17" s="626"/>
      <c r="BJ17" s="626"/>
      <c r="BK17" s="626"/>
      <c r="BL17" s="626"/>
      <c r="BM17" s="626"/>
      <c r="BN17" s="627"/>
      <c r="BO17" s="685" t="s">
        <v>138</v>
      </c>
      <c r="BP17" s="685"/>
      <c r="BQ17" s="685"/>
      <c r="BR17" s="685"/>
      <c r="BS17" s="631" t="s">
        <v>138</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1584974</v>
      </c>
      <c r="CS17" s="626"/>
      <c r="CT17" s="626"/>
      <c r="CU17" s="626"/>
      <c r="CV17" s="626"/>
      <c r="CW17" s="626"/>
      <c r="CX17" s="626"/>
      <c r="CY17" s="627"/>
      <c r="CZ17" s="685">
        <v>14.4</v>
      </c>
      <c r="DA17" s="685"/>
      <c r="DB17" s="685"/>
      <c r="DC17" s="685"/>
      <c r="DD17" s="631" t="s">
        <v>138</v>
      </c>
      <c r="DE17" s="626"/>
      <c r="DF17" s="626"/>
      <c r="DG17" s="626"/>
      <c r="DH17" s="626"/>
      <c r="DI17" s="626"/>
      <c r="DJ17" s="626"/>
      <c r="DK17" s="626"/>
      <c r="DL17" s="626"/>
      <c r="DM17" s="626"/>
      <c r="DN17" s="626"/>
      <c r="DO17" s="626"/>
      <c r="DP17" s="627"/>
      <c r="DQ17" s="631">
        <v>1531312</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v>4582534</v>
      </c>
      <c r="S18" s="626"/>
      <c r="T18" s="626"/>
      <c r="U18" s="626"/>
      <c r="V18" s="626"/>
      <c r="W18" s="626"/>
      <c r="X18" s="626"/>
      <c r="Y18" s="627"/>
      <c r="Z18" s="685">
        <v>39.9</v>
      </c>
      <c r="AA18" s="685"/>
      <c r="AB18" s="685"/>
      <c r="AC18" s="685"/>
      <c r="AD18" s="686">
        <v>4212812</v>
      </c>
      <c r="AE18" s="686"/>
      <c r="AF18" s="686"/>
      <c r="AG18" s="686"/>
      <c r="AH18" s="686"/>
      <c r="AI18" s="686"/>
      <c r="AJ18" s="686"/>
      <c r="AK18" s="686"/>
      <c r="AL18" s="628">
        <v>70.599999999999994</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138</v>
      </c>
      <c r="BH18" s="626"/>
      <c r="BI18" s="626"/>
      <c r="BJ18" s="626"/>
      <c r="BK18" s="626"/>
      <c r="BL18" s="626"/>
      <c r="BM18" s="626"/>
      <c r="BN18" s="627"/>
      <c r="BO18" s="685" t="s">
        <v>138</v>
      </c>
      <c r="BP18" s="685"/>
      <c r="BQ18" s="685"/>
      <c r="BR18" s="685"/>
      <c r="BS18" s="631" t="s">
        <v>138</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v>26319</v>
      </c>
      <c r="CS18" s="626"/>
      <c r="CT18" s="626"/>
      <c r="CU18" s="626"/>
      <c r="CV18" s="626"/>
      <c r="CW18" s="626"/>
      <c r="CX18" s="626"/>
      <c r="CY18" s="627"/>
      <c r="CZ18" s="685">
        <v>0.2</v>
      </c>
      <c r="DA18" s="685"/>
      <c r="DB18" s="685"/>
      <c r="DC18" s="685"/>
      <c r="DD18" s="631" t="s">
        <v>138</v>
      </c>
      <c r="DE18" s="626"/>
      <c r="DF18" s="626"/>
      <c r="DG18" s="626"/>
      <c r="DH18" s="626"/>
      <c r="DI18" s="626"/>
      <c r="DJ18" s="626"/>
      <c r="DK18" s="626"/>
      <c r="DL18" s="626"/>
      <c r="DM18" s="626"/>
      <c r="DN18" s="626"/>
      <c r="DO18" s="626"/>
      <c r="DP18" s="627"/>
      <c r="DQ18" s="631">
        <v>26319</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v>4212812</v>
      </c>
      <c r="S19" s="626"/>
      <c r="T19" s="626"/>
      <c r="U19" s="626"/>
      <c r="V19" s="626"/>
      <c r="W19" s="626"/>
      <c r="X19" s="626"/>
      <c r="Y19" s="627"/>
      <c r="Z19" s="685">
        <v>36.700000000000003</v>
      </c>
      <c r="AA19" s="685"/>
      <c r="AB19" s="685"/>
      <c r="AC19" s="685"/>
      <c r="AD19" s="686">
        <v>4212812</v>
      </c>
      <c r="AE19" s="686"/>
      <c r="AF19" s="686"/>
      <c r="AG19" s="686"/>
      <c r="AH19" s="686"/>
      <c r="AI19" s="686"/>
      <c r="AJ19" s="686"/>
      <c r="AK19" s="686"/>
      <c r="AL19" s="628">
        <v>70.599999999999994</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8686</v>
      </c>
      <c r="BH19" s="626"/>
      <c r="BI19" s="626"/>
      <c r="BJ19" s="626"/>
      <c r="BK19" s="626"/>
      <c r="BL19" s="626"/>
      <c r="BM19" s="626"/>
      <c r="BN19" s="627"/>
      <c r="BO19" s="685">
        <v>0.7</v>
      </c>
      <c r="BP19" s="685"/>
      <c r="BQ19" s="685"/>
      <c r="BR19" s="685"/>
      <c r="BS19" s="631" t="s">
        <v>138</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138</v>
      </c>
      <c r="CS19" s="626"/>
      <c r="CT19" s="626"/>
      <c r="CU19" s="626"/>
      <c r="CV19" s="626"/>
      <c r="CW19" s="626"/>
      <c r="CX19" s="626"/>
      <c r="CY19" s="627"/>
      <c r="CZ19" s="685" t="s">
        <v>138</v>
      </c>
      <c r="DA19" s="685"/>
      <c r="DB19" s="685"/>
      <c r="DC19" s="685"/>
      <c r="DD19" s="631" t="s">
        <v>138</v>
      </c>
      <c r="DE19" s="626"/>
      <c r="DF19" s="626"/>
      <c r="DG19" s="626"/>
      <c r="DH19" s="626"/>
      <c r="DI19" s="626"/>
      <c r="DJ19" s="626"/>
      <c r="DK19" s="626"/>
      <c r="DL19" s="626"/>
      <c r="DM19" s="626"/>
      <c r="DN19" s="626"/>
      <c r="DO19" s="626"/>
      <c r="DP19" s="627"/>
      <c r="DQ19" s="631" t="s">
        <v>138</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369722</v>
      </c>
      <c r="S20" s="626"/>
      <c r="T20" s="626"/>
      <c r="U20" s="626"/>
      <c r="V20" s="626"/>
      <c r="W20" s="626"/>
      <c r="X20" s="626"/>
      <c r="Y20" s="627"/>
      <c r="Z20" s="685">
        <v>3.2</v>
      </c>
      <c r="AA20" s="685"/>
      <c r="AB20" s="685"/>
      <c r="AC20" s="685"/>
      <c r="AD20" s="686" t="s">
        <v>129</v>
      </c>
      <c r="AE20" s="686"/>
      <c r="AF20" s="686"/>
      <c r="AG20" s="686"/>
      <c r="AH20" s="686"/>
      <c r="AI20" s="686"/>
      <c r="AJ20" s="686"/>
      <c r="AK20" s="686"/>
      <c r="AL20" s="628" t="s">
        <v>138</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8686</v>
      </c>
      <c r="BH20" s="626"/>
      <c r="BI20" s="626"/>
      <c r="BJ20" s="626"/>
      <c r="BK20" s="626"/>
      <c r="BL20" s="626"/>
      <c r="BM20" s="626"/>
      <c r="BN20" s="627"/>
      <c r="BO20" s="685">
        <v>0.7</v>
      </c>
      <c r="BP20" s="685"/>
      <c r="BQ20" s="685"/>
      <c r="BR20" s="685"/>
      <c r="BS20" s="631" t="s">
        <v>255</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11016991</v>
      </c>
      <c r="CS20" s="626"/>
      <c r="CT20" s="626"/>
      <c r="CU20" s="626"/>
      <c r="CV20" s="626"/>
      <c r="CW20" s="626"/>
      <c r="CX20" s="626"/>
      <c r="CY20" s="627"/>
      <c r="CZ20" s="685">
        <v>100</v>
      </c>
      <c r="DA20" s="685"/>
      <c r="DB20" s="685"/>
      <c r="DC20" s="685"/>
      <c r="DD20" s="631">
        <v>2077639</v>
      </c>
      <c r="DE20" s="626"/>
      <c r="DF20" s="626"/>
      <c r="DG20" s="626"/>
      <c r="DH20" s="626"/>
      <c r="DI20" s="626"/>
      <c r="DJ20" s="626"/>
      <c r="DK20" s="626"/>
      <c r="DL20" s="626"/>
      <c r="DM20" s="626"/>
      <c r="DN20" s="626"/>
      <c r="DO20" s="626"/>
      <c r="DP20" s="627"/>
      <c r="DQ20" s="631">
        <v>6732920</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t="s">
        <v>138</v>
      </c>
      <c r="S21" s="626"/>
      <c r="T21" s="626"/>
      <c r="U21" s="626"/>
      <c r="V21" s="626"/>
      <c r="W21" s="626"/>
      <c r="X21" s="626"/>
      <c r="Y21" s="627"/>
      <c r="Z21" s="685" t="s">
        <v>138</v>
      </c>
      <c r="AA21" s="685"/>
      <c r="AB21" s="685"/>
      <c r="AC21" s="685"/>
      <c r="AD21" s="686" t="s">
        <v>138</v>
      </c>
      <c r="AE21" s="686"/>
      <c r="AF21" s="686"/>
      <c r="AG21" s="686"/>
      <c r="AH21" s="686"/>
      <c r="AI21" s="686"/>
      <c r="AJ21" s="686"/>
      <c r="AK21" s="686"/>
      <c r="AL21" s="628" t="s">
        <v>138</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8686</v>
      </c>
      <c r="BH21" s="626"/>
      <c r="BI21" s="626"/>
      <c r="BJ21" s="626"/>
      <c r="BK21" s="626"/>
      <c r="BL21" s="626"/>
      <c r="BM21" s="626"/>
      <c r="BN21" s="627"/>
      <c r="BO21" s="685">
        <v>0.7</v>
      </c>
      <c r="BP21" s="685"/>
      <c r="BQ21" s="685"/>
      <c r="BR21" s="685"/>
      <c r="BS21" s="631" t="s">
        <v>138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6242148</v>
      </c>
      <c r="S22" s="626"/>
      <c r="T22" s="626"/>
      <c r="U22" s="626"/>
      <c r="V22" s="626"/>
      <c r="W22" s="626"/>
      <c r="X22" s="626"/>
      <c r="Y22" s="627"/>
      <c r="Z22" s="685">
        <v>54.3</v>
      </c>
      <c r="AA22" s="685"/>
      <c r="AB22" s="685"/>
      <c r="AC22" s="685"/>
      <c r="AD22" s="686">
        <v>5872426</v>
      </c>
      <c r="AE22" s="686"/>
      <c r="AF22" s="686"/>
      <c r="AG22" s="686"/>
      <c r="AH22" s="686"/>
      <c r="AI22" s="686"/>
      <c r="AJ22" s="686"/>
      <c r="AK22" s="686"/>
      <c r="AL22" s="628">
        <v>98.4</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138</v>
      </c>
      <c r="BH22" s="626"/>
      <c r="BI22" s="626"/>
      <c r="BJ22" s="626"/>
      <c r="BK22" s="626"/>
      <c r="BL22" s="626"/>
      <c r="BM22" s="626"/>
      <c r="BN22" s="627"/>
      <c r="BO22" s="685" t="s">
        <v>138</v>
      </c>
      <c r="BP22" s="685"/>
      <c r="BQ22" s="685"/>
      <c r="BR22" s="685"/>
      <c r="BS22" s="631" t="s">
        <v>138</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1474</v>
      </c>
      <c r="S23" s="626"/>
      <c r="T23" s="626"/>
      <c r="U23" s="626"/>
      <c r="V23" s="626"/>
      <c r="W23" s="626"/>
      <c r="X23" s="626"/>
      <c r="Y23" s="627"/>
      <c r="Z23" s="685">
        <v>0</v>
      </c>
      <c r="AA23" s="685"/>
      <c r="AB23" s="685"/>
      <c r="AC23" s="685"/>
      <c r="AD23" s="686">
        <v>1474</v>
      </c>
      <c r="AE23" s="686"/>
      <c r="AF23" s="686"/>
      <c r="AG23" s="686"/>
      <c r="AH23" s="686"/>
      <c r="AI23" s="686"/>
      <c r="AJ23" s="686"/>
      <c r="AK23" s="686"/>
      <c r="AL23" s="628">
        <v>0</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t="s">
        <v>129</v>
      </c>
      <c r="BH23" s="626"/>
      <c r="BI23" s="626"/>
      <c r="BJ23" s="626"/>
      <c r="BK23" s="626"/>
      <c r="BL23" s="626"/>
      <c r="BM23" s="626"/>
      <c r="BN23" s="627"/>
      <c r="BO23" s="685" t="s">
        <v>138</v>
      </c>
      <c r="BP23" s="685"/>
      <c r="BQ23" s="685"/>
      <c r="BR23" s="685"/>
      <c r="BS23" s="631" t="s">
        <v>138</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60583</v>
      </c>
      <c r="S24" s="626"/>
      <c r="T24" s="626"/>
      <c r="U24" s="626"/>
      <c r="V24" s="626"/>
      <c r="W24" s="626"/>
      <c r="X24" s="626"/>
      <c r="Y24" s="627"/>
      <c r="Z24" s="685">
        <v>0.5</v>
      </c>
      <c r="AA24" s="685"/>
      <c r="AB24" s="685"/>
      <c r="AC24" s="685"/>
      <c r="AD24" s="686" t="s">
        <v>138</v>
      </c>
      <c r="AE24" s="686"/>
      <c r="AF24" s="686"/>
      <c r="AG24" s="686"/>
      <c r="AH24" s="686"/>
      <c r="AI24" s="686"/>
      <c r="AJ24" s="686"/>
      <c r="AK24" s="686"/>
      <c r="AL24" s="628" t="s">
        <v>138</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138</v>
      </c>
      <c r="BH24" s="626"/>
      <c r="BI24" s="626"/>
      <c r="BJ24" s="626"/>
      <c r="BK24" s="626"/>
      <c r="BL24" s="626"/>
      <c r="BM24" s="626"/>
      <c r="BN24" s="627"/>
      <c r="BO24" s="685" t="s">
        <v>129</v>
      </c>
      <c r="BP24" s="685"/>
      <c r="BQ24" s="685"/>
      <c r="BR24" s="685"/>
      <c r="BS24" s="631" t="s">
        <v>138</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4571232</v>
      </c>
      <c r="CS24" s="689"/>
      <c r="CT24" s="689"/>
      <c r="CU24" s="689"/>
      <c r="CV24" s="689"/>
      <c r="CW24" s="689"/>
      <c r="CX24" s="689"/>
      <c r="CY24" s="735"/>
      <c r="CZ24" s="736">
        <v>41.5</v>
      </c>
      <c r="DA24" s="705"/>
      <c r="DB24" s="705"/>
      <c r="DC24" s="739"/>
      <c r="DD24" s="734">
        <v>3257371</v>
      </c>
      <c r="DE24" s="689"/>
      <c r="DF24" s="689"/>
      <c r="DG24" s="689"/>
      <c r="DH24" s="689"/>
      <c r="DI24" s="689"/>
      <c r="DJ24" s="689"/>
      <c r="DK24" s="735"/>
      <c r="DL24" s="734">
        <v>3253910</v>
      </c>
      <c r="DM24" s="689"/>
      <c r="DN24" s="689"/>
      <c r="DO24" s="689"/>
      <c r="DP24" s="689"/>
      <c r="DQ24" s="689"/>
      <c r="DR24" s="689"/>
      <c r="DS24" s="689"/>
      <c r="DT24" s="689"/>
      <c r="DU24" s="689"/>
      <c r="DV24" s="735"/>
      <c r="DW24" s="736">
        <v>52.3</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212481</v>
      </c>
      <c r="S25" s="626"/>
      <c r="T25" s="626"/>
      <c r="U25" s="626"/>
      <c r="V25" s="626"/>
      <c r="W25" s="626"/>
      <c r="X25" s="626"/>
      <c r="Y25" s="627"/>
      <c r="Z25" s="685">
        <v>1.8</v>
      </c>
      <c r="AA25" s="685"/>
      <c r="AB25" s="685"/>
      <c r="AC25" s="685"/>
      <c r="AD25" s="686">
        <v>2782</v>
      </c>
      <c r="AE25" s="686"/>
      <c r="AF25" s="686"/>
      <c r="AG25" s="686"/>
      <c r="AH25" s="686"/>
      <c r="AI25" s="686"/>
      <c r="AJ25" s="686"/>
      <c r="AK25" s="686"/>
      <c r="AL25" s="628">
        <v>0</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138</v>
      </c>
      <c r="BH25" s="626"/>
      <c r="BI25" s="626"/>
      <c r="BJ25" s="626"/>
      <c r="BK25" s="626"/>
      <c r="BL25" s="626"/>
      <c r="BM25" s="626"/>
      <c r="BN25" s="627"/>
      <c r="BO25" s="685" t="s">
        <v>138</v>
      </c>
      <c r="BP25" s="685"/>
      <c r="BQ25" s="685"/>
      <c r="BR25" s="685"/>
      <c r="BS25" s="631" t="s">
        <v>138</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1308041</v>
      </c>
      <c r="CS25" s="624"/>
      <c r="CT25" s="624"/>
      <c r="CU25" s="624"/>
      <c r="CV25" s="624"/>
      <c r="CW25" s="624"/>
      <c r="CX25" s="624"/>
      <c r="CY25" s="625"/>
      <c r="CZ25" s="628">
        <v>11.9</v>
      </c>
      <c r="DA25" s="657"/>
      <c r="DB25" s="657"/>
      <c r="DC25" s="658"/>
      <c r="DD25" s="631">
        <v>1251193</v>
      </c>
      <c r="DE25" s="624"/>
      <c r="DF25" s="624"/>
      <c r="DG25" s="624"/>
      <c r="DH25" s="624"/>
      <c r="DI25" s="624"/>
      <c r="DJ25" s="624"/>
      <c r="DK25" s="625"/>
      <c r="DL25" s="631">
        <v>1247732</v>
      </c>
      <c r="DM25" s="624"/>
      <c r="DN25" s="624"/>
      <c r="DO25" s="624"/>
      <c r="DP25" s="624"/>
      <c r="DQ25" s="624"/>
      <c r="DR25" s="624"/>
      <c r="DS25" s="624"/>
      <c r="DT25" s="624"/>
      <c r="DU25" s="624"/>
      <c r="DV25" s="625"/>
      <c r="DW25" s="628">
        <v>20.100000000000001</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46347</v>
      </c>
      <c r="S26" s="626"/>
      <c r="T26" s="626"/>
      <c r="U26" s="626"/>
      <c r="V26" s="626"/>
      <c r="W26" s="626"/>
      <c r="X26" s="626"/>
      <c r="Y26" s="627"/>
      <c r="Z26" s="685">
        <v>0.4</v>
      </c>
      <c r="AA26" s="685"/>
      <c r="AB26" s="685"/>
      <c r="AC26" s="685"/>
      <c r="AD26" s="686">
        <v>592</v>
      </c>
      <c r="AE26" s="686"/>
      <c r="AF26" s="686"/>
      <c r="AG26" s="686"/>
      <c r="AH26" s="686"/>
      <c r="AI26" s="686"/>
      <c r="AJ26" s="686"/>
      <c r="AK26" s="686"/>
      <c r="AL26" s="628">
        <v>0</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138</v>
      </c>
      <c r="BH26" s="626"/>
      <c r="BI26" s="626"/>
      <c r="BJ26" s="626"/>
      <c r="BK26" s="626"/>
      <c r="BL26" s="626"/>
      <c r="BM26" s="626"/>
      <c r="BN26" s="627"/>
      <c r="BO26" s="685" t="s">
        <v>129</v>
      </c>
      <c r="BP26" s="685"/>
      <c r="BQ26" s="685"/>
      <c r="BR26" s="685"/>
      <c r="BS26" s="631" t="s">
        <v>138</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811827</v>
      </c>
      <c r="CS26" s="626"/>
      <c r="CT26" s="626"/>
      <c r="CU26" s="626"/>
      <c r="CV26" s="626"/>
      <c r="CW26" s="626"/>
      <c r="CX26" s="626"/>
      <c r="CY26" s="627"/>
      <c r="CZ26" s="628">
        <v>7.4</v>
      </c>
      <c r="DA26" s="657"/>
      <c r="DB26" s="657"/>
      <c r="DC26" s="658"/>
      <c r="DD26" s="631">
        <v>765595</v>
      </c>
      <c r="DE26" s="626"/>
      <c r="DF26" s="626"/>
      <c r="DG26" s="626"/>
      <c r="DH26" s="626"/>
      <c r="DI26" s="626"/>
      <c r="DJ26" s="626"/>
      <c r="DK26" s="627"/>
      <c r="DL26" s="631" t="s">
        <v>138</v>
      </c>
      <c r="DM26" s="626"/>
      <c r="DN26" s="626"/>
      <c r="DO26" s="626"/>
      <c r="DP26" s="626"/>
      <c r="DQ26" s="626"/>
      <c r="DR26" s="626"/>
      <c r="DS26" s="626"/>
      <c r="DT26" s="626"/>
      <c r="DU26" s="626"/>
      <c r="DV26" s="627"/>
      <c r="DW26" s="628" t="s">
        <v>138</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1064188</v>
      </c>
      <c r="S27" s="626"/>
      <c r="T27" s="626"/>
      <c r="U27" s="626"/>
      <c r="V27" s="626"/>
      <c r="W27" s="626"/>
      <c r="X27" s="626"/>
      <c r="Y27" s="627"/>
      <c r="Z27" s="685">
        <v>9.3000000000000007</v>
      </c>
      <c r="AA27" s="685"/>
      <c r="AB27" s="685"/>
      <c r="AC27" s="685"/>
      <c r="AD27" s="686" t="s">
        <v>138</v>
      </c>
      <c r="AE27" s="686"/>
      <c r="AF27" s="686"/>
      <c r="AG27" s="686"/>
      <c r="AH27" s="686"/>
      <c r="AI27" s="686"/>
      <c r="AJ27" s="686"/>
      <c r="AK27" s="686"/>
      <c r="AL27" s="628" t="s">
        <v>129</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1314762</v>
      </c>
      <c r="BH27" s="626"/>
      <c r="BI27" s="626"/>
      <c r="BJ27" s="626"/>
      <c r="BK27" s="626"/>
      <c r="BL27" s="626"/>
      <c r="BM27" s="626"/>
      <c r="BN27" s="627"/>
      <c r="BO27" s="685">
        <v>100</v>
      </c>
      <c r="BP27" s="685"/>
      <c r="BQ27" s="685"/>
      <c r="BR27" s="685"/>
      <c r="BS27" s="631" t="s">
        <v>138</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1678217</v>
      </c>
      <c r="CS27" s="624"/>
      <c r="CT27" s="624"/>
      <c r="CU27" s="624"/>
      <c r="CV27" s="624"/>
      <c r="CW27" s="624"/>
      <c r="CX27" s="624"/>
      <c r="CY27" s="625"/>
      <c r="CZ27" s="628">
        <v>15.2</v>
      </c>
      <c r="DA27" s="657"/>
      <c r="DB27" s="657"/>
      <c r="DC27" s="658"/>
      <c r="DD27" s="631">
        <v>474866</v>
      </c>
      <c r="DE27" s="624"/>
      <c r="DF27" s="624"/>
      <c r="DG27" s="624"/>
      <c r="DH27" s="624"/>
      <c r="DI27" s="624"/>
      <c r="DJ27" s="624"/>
      <c r="DK27" s="625"/>
      <c r="DL27" s="631">
        <v>474866</v>
      </c>
      <c r="DM27" s="624"/>
      <c r="DN27" s="624"/>
      <c r="DO27" s="624"/>
      <c r="DP27" s="624"/>
      <c r="DQ27" s="624"/>
      <c r="DR27" s="624"/>
      <c r="DS27" s="624"/>
      <c r="DT27" s="624"/>
      <c r="DU27" s="624"/>
      <c r="DV27" s="625"/>
      <c r="DW27" s="628">
        <v>7.6</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t="s">
        <v>138</v>
      </c>
      <c r="S28" s="626"/>
      <c r="T28" s="626"/>
      <c r="U28" s="626"/>
      <c r="V28" s="626"/>
      <c r="W28" s="626"/>
      <c r="X28" s="626"/>
      <c r="Y28" s="627"/>
      <c r="Z28" s="685" t="s">
        <v>138</v>
      </c>
      <c r="AA28" s="685"/>
      <c r="AB28" s="685"/>
      <c r="AC28" s="685"/>
      <c r="AD28" s="686" t="s">
        <v>138</v>
      </c>
      <c r="AE28" s="686"/>
      <c r="AF28" s="686"/>
      <c r="AG28" s="686"/>
      <c r="AH28" s="686"/>
      <c r="AI28" s="686"/>
      <c r="AJ28" s="686"/>
      <c r="AK28" s="686"/>
      <c r="AL28" s="628" t="s">
        <v>138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1584974</v>
      </c>
      <c r="CS28" s="626"/>
      <c r="CT28" s="626"/>
      <c r="CU28" s="626"/>
      <c r="CV28" s="626"/>
      <c r="CW28" s="626"/>
      <c r="CX28" s="626"/>
      <c r="CY28" s="627"/>
      <c r="CZ28" s="628">
        <v>14.4</v>
      </c>
      <c r="DA28" s="657"/>
      <c r="DB28" s="657"/>
      <c r="DC28" s="658"/>
      <c r="DD28" s="631">
        <v>1531312</v>
      </c>
      <c r="DE28" s="626"/>
      <c r="DF28" s="626"/>
      <c r="DG28" s="626"/>
      <c r="DH28" s="626"/>
      <c r="DI28" s="626"/>
      <c r="DJ28" s="626"/>
      <c r="DK28" s="627"/>
      <c r="DL28" s="631">
        <v>1531312</v>
      </c>
      <c r="DM28" s="626"/>
      <c r="DN28" s="626"/>
      <c r="DO28" s="626"/>
      <c r="DP28" s="626"/>
      <c r="DQ28" s="626"/>
      <c r="DR28" s="626"/>
      <c r="DS28" s="626"/>
      <c r="DT28" s="626"/>
      <c r="DU28" s="626"/>
      <c r="DV28" s="627"/>
      <c r="DW28" s="628">
        <v>24.6</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765053</v>
      </c>
      <c r="S29" s="626"/>
      <c r="T29" s="626"/>
      <c r="U29" s="626"/>
      <c r="V29" s="626"/>
      <c r="W29" s="626"/>
      <c r="X29" s="626"/>
      <c r="Y29" s="627"/>
      <c r="Z29" s="685">
        <v>6.7</v>
      </c>
      <c r="AA29" s="685"/>
      <c r="AB29" s="685"/>
      <c r="AC29" s="685"/>
      <c r="AD29" s="686" t="s">
        <v>138</v>
      </c>
      <c r="AE29" s="686"/>
      <c r="AF29" s="686"/>
      <c r="AG29" s="686"/>
      <c r="AH29" s="686"/>
      <c r="AI29" s="686"/>
      <c r="AJ29" s="686"/>
      <c r="AK29" s="686"/>
      <c r="AL29" s="628" t="s">
        <v>138</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70</v>
      </c>
      <c r="CG29" s="664"/>
      <c r="CH29" s="664"/>
      <c r="CI29" s="664"/>
      <c r="CJ29" s="664"/>
      <c r="CK29" s="664"/>
      <c r="CL29" s="664"/>
      <c r="CM29" s="664"/>
      <c r="CN29" s="664"/>
      <c r="CO29" s="664"/>
      <c r="CP29" s="664"/>
      <c r="CQ29" s="665"/>
      <c r="CR29" s="623">
        <v>1584612</v>
      </c>
      <c r="CS29" s="624"/>
      <c r="CT29" s="624"/>
      <c r="CU29" s="624"/>
      <c r="CV29" s="624"/>
      <c r="CW29" s="624"/>
      <c r="CX29" s="624"/>
      <c r="CY29" s="625"/>
      <c r="CZ29" s="628">
        <v>14.4</v>
      </c>
      <c r="DA29" s="657"/>
      <c r="DB29" s="657"/>
      <c r="DC29" s="658"/>
      <c r="DD29" s="631">
        <v>1530950</v>
      </c>
      <c r="DE29" s="624"/>
      <c r="DF29" s="624"/>
      <c r="DG29" s="624"/>
      <c r="DH29" s="624"/>
      <c r="DI29" s="624"/>
      <c r="DJ29" s="624"/>
      <c r="DK29" s="625"/>
      <c r="DL29" s="631">
        <v>1530950</v>
      </c>
      <c r="DM29" s="624"/>
      <c r="DN29" s="624"/>
      <c r="DO29" s="624"/>
      <c r="DP29" s="624"/>
      <c r="DQ29" s="624"/>
      <c r="DR29" s="624"/>
      <c r="DS29" s="624"/>
      <c r="DT29" s="624"/>
      <c r="DU29" s="624"/>
      <c r="DV29" s="625"/>
      <c r="DW29" s="628">
        <v>24.6</v>
      </c>
      <c r="DX29" s="657"/>
      <c r="DY29" s="657"/>
      <c r="DZ29" s="657"/>
      <c r="EA29" s="657"/>
      <c r="EB29" s="657"/>
      <c r="EC29" s="659"/>
    </row>
    <row r="30" spans="2:133" ht="11.25" customHeight="1" x14ac:dyDescent="0.15">
      <c r="B30" s="620" t="s">
        <v>305</v>
      </c>
      <c r="C30" s="621"/>
      <c r="D30" s="621"/>
      <c r="E30" s="621"/>
      <c r="F30" s="621"/>
      <c r="G30" s="621"/>
      <c r="H30" s="621"/>
      <c r="I30" s="621"/>
      <c r="J30" s="621"/>
      <c r="K30" s="621"/>
      <c r="L30" s="621"/>
      <c r="M30" s="621"/>
      <c r="N30" s="621"/>
      <c r="O30" s="621"/>
      <c r="P30" s="621"/>
      <c r="Q30" s="622"/>
      <c r="R30" s="623">
        <v>108575</v>
      </c>
      <c r="S30" s="626"/>
      <c r="T30" s="626"/>
      <c r="U30" s="626"/>
      <c r="V30" s="626"/>
      <c r="W30" s="626"/>
      <c r="X30" s="626"/>
      <c r="Y30" s="627"/>
      <c r="Z30" s="685">
        <v>0.9</v>
      </c>
      <c r="AA30" s="685"/>
      <c r="AB30" s="685"/>
      <c r="AC30" s="685"/>
      <c r="AD30" s="686">
        <v>88366</v>
      </c>
      <c r="AE30" s="686"/>
      <c r="AF30" s="686"/>
      <c r="AG30" s="686"/>
      <c r="AH30" s="686"/>
      <c r="AI30" s="686"/>
      <c r="AJ30" s="686"/>
      <c r="AK30" s="686"/>
      <c r="AL30" s="628">
        <v>1.5</v>
      </c>
      <c r="AM30" s="629"/>
      <c r="AN30" s="629"/>
      <c r="AO30" s="687"/>
      <c r="AP30" s="713" t="s">
        <v>306</v>
      </c>
      <c r="AQ30" s="714"/>
      <c r="AR30" s="714"/>
      <c r="AS30" s="714"/>
      <c r="AT30" s="719" t="s">
        <v>307</v>
      </c>
      <c r="AU30" s="230"/>
      <c r="AV30" s="230"/>
      <c r="AW30" s="230"/>
      <c r="AX30" s="722" t="s">
        <v>187</v>
      </c>
      <c r="AY30" s="723"/>
      <c r="AZ30" s="723"/>
      <c r="BA30" s="723"/>
      <c r="BB30" s="723"/>
      <c r="BC30" s="723"/>
      <c r="BD30" s="723"/>
      <c r="BE30" s="723"/>
      <c r="BF30" s="724"/>
      <c r="BG30" s="703">
        <v>98.5</v>
      </c>
      <c r="BH30" s="704"/>
      <c r="BI30" s="704"/>
      <c r="BJ30" s="704"/>
      <c r="BK30" s="704"/>
      <c r="BL30" s="704"/>
      <c r="BM30" s="705">
        <v>92.8</v>
      </c>
      <c r="BN30" s="704"/>
      <c r="BO30" s="704"/>
      <c r="BP30" s="704"/>
      <c r="BQ30" s="706"/>
      <c r="BR30" s="703">
        <v>98.2</v>
      </c>
      <c r="BS30" s="704"/>
      <c r="BT30" s="704"/>
      <c r="BU30" s="704"/>
      <c r="BV30" s="704"/>
      <c r="BW30" s="704"/>
      <c r="BX30" s="705">
        <v>92.1</v>
      </c>
      <c r="BY30" s="704"/>
      <c r="BZ30" s="704"/>
      <c r="CA30" s="704"/>
      <c r="CB30" s="706"/>
      <c r="CD30" s="709"/>
      <c r="CE30" s="710"/>
      <c r="CF30" s="667" t="s">
        <v>308</v>
      </c>
      <c r="CG30" s="664"/>
      <c r="CH30" s="664"/>
      <c r="CI30" s="664"/>
      <c r="CJ30" s="664"/>
      <c r="CK30" s="664"/>
      <c r="CL30" s="664"/>
      <c r="CM30" s="664"/>
      <c r="CN30" s="664"/>
      <c r="CO30" s="664"/>
      <c r="CP30" s="664"/>
      <c r="CQ30" s="665"/>
      <c r="CR30" s="623">
        <v>1485455</v>
      </c>
      <c r="CS30" s="626"/>
      <c r="CT30" s="626"/>
      <c r="CU30" s="626"/>
      <c r="CV30" s="626"/>
      <c r="CW30" s="626"/>
      <c r="CX30" s="626"/>
      <c r="CY30" s="627"/>
      <c r="CZ30" s="628">
        <v>13.5</v>
      </c>
      <c r="DA30" s="657"/>
      <c r="DB30" s="657"/>
      <c r="DC30" s="658"/>
      <c r="DD30" s="631">
        <v>1435523</v>
      </c>
      <c r="DE30" s="626"/>
      <c r="DF30" s="626"/>
      <c r="DG30" s="626"/>
      <c r="DH30" s="626"/>
      <c r="DI30" s="626"/>
      <c r="DJ30" s="626"/>
      <c r="DK30" s="627"/>
      <c r="DL30" s="631">
        <v>1435523</v>
      </c>
      <c r="DM30" s="626"/>
      <c r="DN30" s="626"/>
      <c r="DO30" s="626"/>
      <c r="DP30" s="626"/>
      <c r="DQ30" s="626"/>
      <c r="DR30" s="626"/>
      <c r="DS30" s="626"/>
      <c r="DT30" s="626"/>
      <c r="DU30" s="626"/>
      <c r="DV30" s="627"/>
      <c r="DW30" s="628">
        <v>23.1</v>
      </c>
      <c r="DX30" s="657"/>
      <c r="DY30" s="657"/>
      <c r="DZ30" s="657"/>
      <c r="EA30" s="657"/>
      <c r="EB30" s="657"/>
      <c r="EC30" s="659"/>
    </row>
    <row r="31" spans="2:133" ht="11.25" customHeight="1" x14ac:dyDescent="0.15">
      <c r="B31" s="620" t="s">
        <v>309</v>
      </c>
      <c r="C31" s="621"/>
      <c r="D31" s="621"/>
      <c r="E31" s="621"/>
      <c r="F31" s="621"/>
      <c r="G31" s="621"/>
      <c r="H31" s="621"/>
      <c r="I31" s="621"/>
      <c r="J31" s="621"/>
      <c r="K31" s="621"/>
      <c r="L31" s="621"/>
      <c r="M31" s="621"/>
      <c r="N31" s="621"/>
      <c r="O31" s="621"/>
      <c r="P31" s="621"/>
      <c r="Q31" s="622"/>
      <c r="R31" s="623">
        <v>228635</v>
      </c>
      <c r="S31" s="626"/>
      <c r="T31" s="626"/>
      <c r="U31" s="626"/>
      <c r="V31" s="626"/>
      <c r="W31" s="626"/>
      <c r="X31" s="626"/>
      <c r="Y31" s="627"/>
      <c r="Z31" s="685">
        <v>2</v>
      </c>
      <c r="AA31" s="685"/>
      <c r="AB31" s="685"/>
      <c r="AC31" s="685"/>
      <c r="AD31" s="686" t="s">
        <v>138</v>
      </c>
      <c r="AE31" s="686"/>
      <c r="AF31" s="686"/>
      <c r="AG31" s="686"/>
      <c r="AH31" s="686"/>
      <c r="AI31" s="686"/>
      <c r="AJ31" s="686"/>
      <c r="AK31" s="686"/>
      <c r="AL31" s="628" t="s">
        <v>138</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98.8</v>
      </c>
      <c r="BH31" s="624"/>
      <c r="BI31" s="624"/>
      <c r="BJ31" s="624"/>
      <c r="BK31" s="624"/>
      <c r="BL31" s="624"/>
      <c r="BM31" s="629">
        <v>94.8</v>
      </c>
      <c r="BN31" s="702"/>
      <c r="BO31" s="702"/>
      <c r="BP31" s="702"/>
      <c r="BQ31" s="663"/>
      <c r="BR31" s="701">
        <v>98.5</v>
      </c>
      <c r="BS31" s="624"/>
      <c r="BT31" s="624"/>
      <c r="BU31" s="624"/>
      <c r="BV31" s="624"/>
      <c r="BW31" s="624"/>
      <c r="BX31" s="629">
        <v>93.7</v>
      </c>
      <c r="BY31" s="702"/>
      <c r="BZ31" s="702"/>
      <c r="CA31" s="702"/>
      <c r="CB31" s="663"/>
      <c r="CD31" s="709"/>
      <c r="CE31" s="710"/>
      <c r="CF31" s="667" t="s">
        <v>312</v>
      </c>
      <c r="CG31" s="664"/>
      <c r="CH31" s="664"/>
      <c r="CI31" s="664"/>
      <c r="CJ31" s="664"/>
      <c r="CK31" s="664"/>
      <c r="CL31" s="664"/>
      <c r="CM31" s="664"/>
      <c r="CN31" s="664"/>
      <c r="CO31" s="664"/>
      <c r="CP31" s="664"/>
      <c r="CQ31" s="665"/>
      <c r="CR31" s="623">
        <v>99157</v>
      </c>
      <c r="CS31" s="624"/>
      <c r="CT31" s="624"/>
      <c r="CU31" s="624"/>
      <c r="CV31" s="624"/>
      <c r="CW31" s="624"/>
      <c r="CX31" s="624"/>
      <c r="CY31" s="625"/>
      <c r="CZ31" s="628">
        <v>0.9</v>
      </c>
      <c r="DA31" s="657"/>
      <c r="DB31" s="657"/>
      <c r="DC31" s="658"/>
      <c r="DD31" s="631">
        <v>95427</v>
      </c>
      <c r="DE31" s="624"/>
      <c r="DF31" s="624"/>
      <c r="DG31" s="624"/>
      <c r="DH31" s="624"/>
      <c r="DI31" s="624"/>
      <c r="DJ31" s="624"/>
      <c r="DK31" s="625"/>
      <c r="DL31" s="631">
        <v>95427</v>
      </c>
      <c r="DM31" s="624"/>
      <c r="DN31" s="624"/>
      <c r="DO31" s="624"/>
      <c r="DP31" s="624"/>
      <c r="DQ31" s="624"/>
      <c r="DR31" s="624"/>
      <c r="DS31" s="624"/>
      <c r="DT31" s="624"/>
      <c r="DU31" s="624"/>
      <c r="DV31" s="625"/>
      <c r="DW31" s="628">
        <v>1.5</v>
      </c>
      <c r="DX31" s="657"/>
      <c r="DY31" s="657"/>
      <c r="DZ31" s="657"/>
      <c r="EA31" s="657"/>
      <c r="EB31" s="657"/>
      <c r="EC31" s="659"/>
    </row>
    <row r="32" spans="2:133" ht="11.25" customHeight="1" x14ac:dyDescent="0.15">
      <c r="B32" s="620" t="s">
        <v>313</v>
      </c>
      <c r="C32" s="621"/>
      <c r="D32" s="621"/>
      <c r="E32" s="621"/>
      <c r="F32" s="621"/>
      <c r="G32" s="621"/>
      <c r="H32" s="621"/>
      <c r="I32" s="621"/>
      <c r="J32" s="621"/>
      <c r="K32" s="621"/>
      <c r="L32" s="621"/>
      <c r="M32" s="621"/>
      <c r="N32" s="621"/>
      <c r="O32" s="621"/>
      <c r="P32" s="621"/>
      <c r="Q32" s="622"/>
      <c r="R32" s="623">
        <v>515766</v>
      </c>
      <c r="S32" s="626"/>
      <c r="T32" s="626"/>
      <c r="U32" s="626"/>
      <c r="V32" s="626"/>
      <c r="W32" s="626"/>
      <c r="X32" s="626"/>
      <c r="Y32" s="627"/>
      <c r="Z32" s="685">
        <v>4.5</v>
      </c>
      <c r="AA32" s="685"/>
      <c r="AB32" s="685"/>
      <c r="AC32" s="685"/>
      <c r="AD32" s="686" t="s">
        <v>138</v>
      </c>
      <c r="AE32" s="686"/>
      <c r="AF32" s="686"/>
      <c r="AG32" s="686"/>
      <c r="AH32" s="686"/>
      <c r="AI32" s="686"/>
      <c r="AJ32" s="686"/>
      <c r="AK32" s="686"/>
      <c r="AL32" s="628" t="s">
        <v>138</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97.9</v>
      </c>
      <c r="BH32" s="639"/>
      <c r="BI32" s="639"/>
      <c r="BJ32" s="639"/>
      <c r="BK32" s="639"/>
      <c r="BL32" s="639"/>
      <c r="BM32" s="683">
        <v>89.9</v>
      </c>
      <c r="BN32" s="639"/>
      <c r="BO32" s="639"/>
      <c r="BP32" s="639"/>
      <c r="BQ32" s="676"/>
      <c r="BR32" s="700">
        <v>97.7</v>
      </c>
      <c r="BS32" s="639"/>
      <c r="BT32" s="639"/>
      <c r="BU32" s="639"/>
      <c r="BV32" s="639"/>
      <c r="BW32" s="639"/>
      <c r="BX32" s="683">
        <v>89.5</v>
      </c>
      <c r="BY32" s="639"/>
      <c r="BZ32" s="639"/>
      <c r="CA32" s="639"/>
      <c r="CB32" s="676"/>
      <c r="CD32" s="711"/>
      <c r="CE32" s="712"/>
      <c r="CF32" s="667" t="s">
        <v>315</v>
      </c>
      <c r="CG32" s="664"/>
      <c r="CH32" s="664"/>
      <c r="CI32" s="664"/>
      <c r="CJ32" s="664"/>
      <c r="CK32" s="664"/>
      <c r="CL32" s="664"/>
      <c r="CM32" s="664"/>
      <c r="CN32" s="664"/>
      <c r="CO32" s="664"/>
      <c r="CP32" s="664"/>
      <c r="CQ32" s="665"/>
      <c r="CR32" s="623">
        <v>362</v>
      </c>
      <c r="CS32" s="626"/>
      <c r="CT32" s="626"/>
      <c r="CU32" s="626"/>
      <c r="CV32" s="626"/>
      <c r="CW32" s="626"/>
      <c r="CX32" s="626"/>
      <c r="CY32" s="627"/>
      <c r="CZ32" s="628">
        <v>0</v>
      </c>
      <c r="DA32" s="657"/>
      <c r="DB32" s="657"/>
      <c r="DC32" s="658"/>
      <c r="DD32" s="631">
        <v>362</v>
      </c>
      <c r="DE32" s="626"/>
      <c r="DF32" s="626"/>
      <c r="DG32" s="626"/>
      <c r="DH32" s="626"/>
      <c r="DI32" s="626"/>
      <c r="DJ32" s="626"/>
      <c r="DK32" s="627"/>
      <c r="DL32" s="631">
        <v>362</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316</v>
      </c>
      <c r="C33" s="621"/>
      <c r="D33" s="621"/>
      <c r="E33" s="621"/>
      <c r="F33" s="621"/>
      <c r="G33" s="621"/>
      <c r="H33" s="621"/>
      <c r="I33" s="621"/>
      <c r="J33" s="621"/>
      <c r="K33" s="621"/>
      <c r="L33" s="621"/>
      <c r="M33" s="621"/>
      <c r="N33" s="621"/>
      <c r="O33" s="621"/>
      <c r="P33" s="621"/>
      <c r="Q33" s="622"/>
      <c r="R33" s="623">
        <v>464410</v>
      </c>
      <c r="S33" s="626"/>
      <c r="T33" s="626"/>
      <c r="U33" s="626"/>
      <c r="V33" s="626"/>
      <c r="W33" s="626"/>
      <c r="X33" s="626"/>
      <c r="Y33" s="627"/>
      <c r="Z33" s="685">
        <v>4</v>
      </c>
      <c r="AA33" s="685"/>
      <c r="AB33" s="685"/>
      <c r="AC33" s="685"/>
      <c r="AD33" s="686" t="s">
        <v>138</v>
      </c>
      <c r="AE33" s="686"/>
      <c r="AF33" s="686"/>
      <c r="AG33" s="686"/>
      <c r="AH33" s="686"/>
      <c r="AI33" s="686"/>
      <c r="AJ33" s="686"/>
      <c r="AK33" s="686"/>
      <c r="AL33" s="628" t="s">
        <v>138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4305636</v>
      </c>
      <c r="CS33" s="624"/>
      <c r="CT33" s="624"/>
      <c r="CU33" s="624"/>
      <c r="CV33" s="624"/>
      <c r="CW33" s="624"/>
      <c r="CX33" s="624"/>
      <c r="CY33" s="625"/>
      <c r="CZ33" s="628">
        <v>39.1</v>
      </c>
      <c r="DA33" s="657"/>
      <c r="DB33" s="657"/>
      <c r="DC33" s="658"/>
      <c r="DD33" s="631">
        <v>3139677</v>
      </c>
      <c r="DE33" s="624"/>
      <c r="DF33" s="624"/>
      <c r="DG33" s="624"/>
      <c r="DH33" s="624"/>
      <c r="DI33" s="624"/>
      <c r="DJ33" s="624"/>
      <c r="DK33" s="625"/>
      <c r="DL33" s="631">
        <v>2487089</v>
      </c>
      <c r="DM33" s="624"/>
      <c r="DN33" s="624"/>
      <c r="DO33" s="624"/>
      <c r="DP33" s="624"/>
      <c r="DQ33" s="624"/>
      <c r="DR33" s="624"/>
      <c r="DS33" s="624"/>
      <c r="DT33" s="624"/>
      <c r="DU33" s="624"/>
      <c r="DV33" s="625"/>
      <c r="DW33" s="628">
        <v>40</v>
      </c>
      <c r="DX33" s="657"/>
      <c r="DY33" s="657"/>
      <c r="DZ33" s="657"/>
      <c r="EA33" s="657"/>
      <c r="EB33" s="657"/>
      <c r="EC33" s="659"/>
    </row>
    <row r="34" spans="2:133" ht="11.25" customHeight="1" x14ac:dyDescent="0.15">
      <c r="B34" s="620" t="s">
        <v>318</v>
      </c>
      <c r="C34" s="621"/>
      <c r="D34" s="621"/>
      <c r="E34" s="621"/>
      <c r="F34" s="621"/>
      <c r="G34" s="621"/>
      <c r="H34" s="621"/>
      <c r="I34" s="621"/>
      <c r="J34" s="621"/>
      <c r="K34" s="621"/>
      <c r="L34" s="621"/>
      <c r="M34" s="621"/>
      <c r="N34" s="621"/>
      <c r="O34" s="621"/>
      <c r="P34" s="621"/>
      <c r="Q34" s="622"/>
      <c r="R34" s="623">
        <v>119059</v>
      </c>
      <c r="S34" s="626"/>
      <c r="T34" s="626"/>
      <c r="U34" s="626"/>
      <c r="V34" s="626"/>
      <c r="W34" s="626"/>
      <c r="X34" s="626"/>
      <c r="Y34" s="627"/>
      <c r="Z34" s="685">
        <v>1</v>
      </c>
      <c r="AA34" s="685"/>
      <c r="AB34" s="685"/>
      <c r="AC34" s="685"/>
      <c r="AD34" s="686">
        <v>1305</v>
      </c>
      <c r="AE34" s="686"/>
      <c r="AF34" s="686"/>
      <c r="AG34" s="686"/>
      <c r="AH34" s="686"/>
      <c r="AI34" s="686"/>
      <c r="AJ34" s="686"/>
      <c r="AK34" s="686"/>
      <c r="AL34" s="628">
        <v>0</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1613675</v>
      </c>
      <c r="CS34" s="626"/>
      <c r="CT34" s="626"/>
      <c r="CU34" s="626"/>
      <c r="CV34" s="626"/>
      <c r="CW34" s="626"/>
      <c r="CX34" s="626"/>
      <c r="CY34" s="627"/>
      <c r="CZ34" s="628">
        <v>14.6</v>
      </c>
      <c r="DA34" s="657"/>
      <c r="DB34" s="657"/>
      <c r="DC34" s="658"/>
      <c r="DD34" s="631">
        <v>1230723</v>
      </c>
      <c r="DE34" s="626"/>
      <c r="DF34" s="626"/>
      <c r="DG34" s="626"/>
      <c r="DH34" s="626"/>
      <c r="DI34" s="626"/>
      <c r="DJ34" s="626"/>
      <c r="DK34" s="627"/>
      <c r="DL34" s="631">
        <v>1210272</v>
      </c>
      <c r="DM34" s="626"/>
      <c r="DN34" s="626"/>
      <c r="DO34" s="626"/>
      <c r="DP34" s="626"/>
      <c r="DQ34" s="626"/>
      <c r="DR34" s="626"/>
      <c r="DS34" s="626"/>
      <c r="DT34" s="626"/>
      <c r="DU34" s="626"/>
      <c r="DV34" s="627"/>
      <c r="DW34" s="628">
        <v>19.5</v>
      </c>
      <c r="DX34" s="657"/>
      <c r="DY34" s="657"/>
      <c r="DZ34" s="657"/>
      <c r="EA34" s="657"/>
      <c r="EB34" s="657"/>
      <c r="EC34" s="659"/>
    </row>
    <row r="35" spans="2:133" ht="11.25" customHeight="1" x14ac:dyDescent="0.15">
      <c r="B35" s="620" t="s">
        <v>322</v>
      </c>
      <c r="C35" s="621"/>
      <c r="D35" s="621"/>
      <c r="E35" s="621"/>
      <c r="F35" s="621"/>
      <c r="G35" s="621"/>
      <c r="H35" s="621"/>
      <c r="I35" s="621"/>
      <c r="J35" s="621"/>
      <c r="K35" s="621"/>
      <c r="L35" s="621"/>
      <c r="M35" s="621"/>
      <c r="N35" s="621"/>
      <c r="O35" s="621"/>
      <c r="P35" s="621"/>
      <c r="Q35" s="622"/>
      <c r="R35" s="623">
        <v>1661947</v>
      </c>
      <c r="S35" s="626"/>
      <c r="T35" s="626"/>
      <c r="U35" s="626"/>
      <c r="V35" s="626"/>
      <c r="W35" s="626"/>
      <c r="X35" s="626"/>
      <c r="Y35" s="627"/>
      <c r="Z35" s="685">
        <v>14.5</v>
      </c>
      <c r="AA35" s="685"/>
      <c r="AB35" s="685"/>
      <c r="AC35" s="685"/>
      <c r="AD35" s="686" t="s">
        <v>138</v>
      </c>
      <c r="AE35" s="686"/>
      <c r="AF35" s="686"/>
      <c r="AG35" s="686"/>
      <c r="AH35" s="686"/>
      <c r="AI35" s="686"/>
      <c r="AJ35" s="686"/>
      <c r="AK35" s="686"/>
      <c r="AL35" s="628" t="s">
        <v>138</v>
      </c>
      <c r="AM35" s="629"/>
      <c r="AN35" s="629"/>
      <c r="AO35" s="687"/>
      <c r="AP35" s="234"/>
      <c r="AQ35" s="691" t="s">
        <v>323</v>
      </c>
      <c r="AR35" s="692"/>
      <c r="AS35" s="692"/>
      <c r="AT35" s="692"/>
      <c r="AU35" s="692"/>
      <c r="AV35" s="692"/>
      <c r="AW35" s="692"/>
      <c r="AX35" s="692"/>
      <c r="AY35" s="693"/>
      <c r="AZ35" s="688">
        <v>912103</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26928</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49468</v>
      </c>
      <c r="CS35" s="624"/>
      <c r="CT35" s="624"/>
      <c r="CU35" s="624"/>
      <c r="CV35" s="624"/>
      <c r="CW35" s="624"/>
      <c r="CX35" s="624"/>
      <c r="CY35" s="625"/>
      <c r="CZ35" s="628">
        <v>0.4</v>
      </c>
      <c r="DA35" s="657"/>
      <c r="DB35" s="657"/>
      <c r="DC35" s="658"/>
      <c r="DD35" s="631">
        <v>39364</v>
      </c>
      <c r="DE35" s="624"/>
      <c r="DF35" s="624"/>
      <c r="DG35" s="624"/>
      <c r="DH35" s="624"/>
      <c r="DI35" s="624"/>
      <c r="DJ35" s="624"/>
      <c r="DK35" s="625"/>
      <c r="DL35" s="631">
        <v>39364</v>
      </c>
      <c r="DM35" s="624"/>
      <c r="DN35" s="624"/>
      <c r="DO35" s="624"/>
      <c r="DP35" s="624"/>
      <c r="DQ35" s="624"/>
      <c r="DR35" s="624"/>
      <c r="DS35" s="624"/>
      <c r="DT35" s="624"/>
      <c r="DU35" s="624"/>
      <c r="DV35" s="625"/>
      <c r="DW35" s="628">
        <v>0.6</v>
      </c>
      <c r="DX35" s="657"/>
      <c r="DY35" s="657"/>
      <c r="DZ35" s="657"/>
      <c r="EA35" s="657"/>
      <c r="EB35" s="657"/>
      <c r="EC35" s="659"/>
    </row>
    <row r="36" spans="2:133" ht="11.25" customHeight="1" x14ac:dyDescent="0.15">
      <c r="B36" s="620" t="s">
        <v>326</v>
      </c>
      <c r="C36" s="621"/>
      <c r="D36" s="621"/>
      <c r="E36" s="621"/>
      <c r="F36" s="621"/>
      <c r="G36" s="621"/>
      <c r="H36" s="621"/>
      <c r="I36" s="621"/>
      <c r="J36" s="621"/>
      <c r="K36" s="621"/>
      <c r="L36" s="621"/>
      <c r="M36" s="621"/>
      <c r="N36" s="621"/>
      <c r="O36" s="621"/>
      <c r="P36" s="621"/>
      <c r="Q36" s="622"/>
      <c r="R36" s="623" t="s">
        <v>138</v>
      </c>
      <c r="S36" s="626"/>
      <c r="T36" s="626"/>
      <c r="U36" s="626"/>
      <c r="V36" s="626"/>
      <c r="W36" s="626"/>
      <c r="X36" s="626"/>
      <c r="Y36" s="627"/>
      <c r="Z36" s="685" t="s">
        <v>129</v>
      </c>
      <c r="AA36" s="685"/>
      <c r="AB36" s="685"/>
      <c r="AC36" s="685"/>
      <c r="AD36" s="686" t="s">
        <v>129</v>
      </c>
      <c r="AE36" s="686"/>
      <c r="AF36" s="686"/>
      <c r="AG36" s="686"/>
      <c r="AH36" s="686"/>
      <c r="AI36" s="686"/>
      <c r="AJ36" s="686"/>
      <c r="AK36" s="686"/>
      <c r="AL36" s="628" t="s">
        <v>138</v>
      </c>
      <c r="AM36" s="629"/>
      <c r="AN36" s="629"/>
      <c r="AO36" s="687"/>
      <c r="AQ36" s="660" t="s">
        <v>327</v>
      </c>
      <c r="AR36" s="661"/>
      <c r="AS36" s="661"/>
      <c r="AT36" s="661"/>
      <c r="AU36" s="661"/>
      <c r="AV36" s="661"/>
      <c r="AW36" s="661"/>
      <c r="AX36" s="661"/>
      <c r="AY36" s="662"/>
      <c r="AZ36" s="623">
        <v>147397</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26928</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1117792</v>
      </c>
      <c r="CS36" s="626"/>
      <c r="CT36" s="626"/>
      <c r="CU36" s="626"/>
      <c r="CV36" s="626"/>
      <c r="CW36" s="626"/>
      <c r="CX36" s="626"/>
      <c r="CY36" s="627"/>
      <c r="CZ36" s="628">
        <v>10.1</v>
      </c>
      <c r="DA36" s="657"/>
      <c r="DB36" s="657"/>
      <c r="DC36" s="658"/>
      <c r="DD36" s="631">
        <v>732634</v>
      </c>
      <c r="DE36" s="626"/>
      <c r="DF36" s="626"/>
      <c r="DG36" s="626"/>
      <c r="DH36" s="626"/>
      <c r="DI36" s="626"/>
      <c r="DJ36" s="626"/>
      <c r="DK36" s="627"/>
      <c r="DL36" s="631">
        <v>616872</v>
      </c>
      <c r="DM36" s="626"/>
      <c r="DN36" s="626"/>
      <c r="DO36" s="626"/>
      <c r="DP36" s="626"/>
      <c r="DQ36" s="626"/>
      <c r="DR36" s="626"/>
      <c r="DS36" s="626"/>
      <c r="DT36" s="626"/>
      <c r="DU36" s="626"/>
      <c r="DV36" s="627"/>
      <c r="DW36" s="628">
        <v>9.9</v>
      </c>
      <c r="DX36" s="657"/>
      <c r="DY36" s="657"/>
      <c r="DZ36" s="657"/>
      <c r="EA36" s="657"/>
      <c r="EB36" s="657"/>
      <c r="EC36" s="659"/>
    </row>
    <row r="37" spans="2:133" ht="11.25" customHeight="1" x14ac:dyDescent="0.15">
      <c r="B37" s="620" t="s">
        <v>330</v>
      </c>
      <c r="C37" s="621"/>
      <c r="D37" s="621"/>
      <c r="E37" s="621"/>
      <c r="F37" s="621"/>
      <c r="G37" s="621"/>
      <c r="H37" s="621"/>
      <c r="I37" s="621"/>
      <c r="J37" s="621"/>
      <c r="K37" s="621"/>
      <c r="L37" s="621"/>
      <c r="M37" s="621"/>
      <c r="N37" s="621"/>
      <c r="O37" s="621"/>
      <c r="P37" s="621"/>
      <c r="Q37" s="622"/>
      <c r="R37" s="623">
        <v>250147</v>
      </c>
      <c r="S37" s="626"/>
      <c r="T37" s="626"/>
      <c r="U37" s="626"/>
      <c r="V37" s="626"/>
      <c r="W37" s="626"/>
      <c r="X37" s="626"/>
      <c r="Y37" s="627"/>
      <c r="Z37" s="685">
        <v>2.2000000000000002</v>
      </c>
      <c r="AA37" s="685"/>
      <c r="AB37" s="685"/>
      <c r="AC37" s="685"/>
      <c r="AD37" s="686" t="s">
        <v>138</v>
      </c>
      <c r="AE37" s="686"/>
      <c r="AF37" s="686"/>
      <c r="AG37" s="686"/>
      <c r="AH37" s="686"/>
      <c r="AI37" s="686"/>
      <c r="AJ37" s="686"/>
      <c r="AK37" s="686"/>
      <c r="AL37" s="628" t="s">
        <v>138</v>
      </c>
      <c r="AM37" s="629"/>
      <c r="AN37" s="629"/>
      <c r="AO37" s="687"/>
      <c r="AQ37" s="660" t="s">
        <v>331</v>
      </c>
      <c r="AR37" s="661"/>
      <c r="AS37" s="661"/>
      <c r="AT37" s="661"/>
      <c r="AU37" s="661"/>
      <c r="AV37" s="661"/>
      <c r="AW37" s="661"/>
      <c r="AX37" s="661"/>
      <c r="AY37" s="662"/>
      <c r="AZ37" s="623">
        <v>39631</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2579</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307192</v>
      </c>
      <c r="CS37" s="624"/>
      <c r="CT37" s="624"/>
      <c r="CU37" s="624"/>
      <c r="CV37" s="624"/>
      <c r="CW37" s="624"/>
      <c r="CX37" s="624"/>
      <c r="CY37" s="625"/>
      <c r="CZ37" s="628">
        <v>2.8</v>
      </c>
      <c r="DA37" s="657"/>
      <c r="DB37" s="657"/>
      <c r="DC37" s="658"/>
      <c r="DD37" s="631">
        <v>302801</v>
      </c>
      <c r="DE37" s="624"/>
      <c r="DF37" s="624"/>
      <c r="DG37" s="624"/>
      <c r="DH37" s="624"/>
      <c r="DI37" s="624"/>
      <c r="DJ37" s="624"/>
      <c r="DK37" s="625"/>
      <c r="DL37" s="631">
        <v>302801</v>
      </c>
      <c r="DM37" s="624"/>
      <c r="DN37" s="624"/>
      <c r="DO37" s="624"/>
      <c r="DP37" s="624"/>
      <c r="DQ37" s="624"/>
      <c r="DR37" s="624"/>
      <c r="DS37" s="624"/>
      <c r="DT37" s="624"/>
      <c r="DU37" s="624"/>
      <c r="DV37" s="625"/>
      <c r="DW37" s="628">
        <v>4.9000000000000004</v>
      </c>
      <c r="DX37" s="657"/>
      <c r="DY37" s="657"/>
      <c r="DZ37" s="657"/>
      <c r="EA37" s="657"/>
      <c r="EB37" s="657"/>
      <c r="EC37" s="659"/>
    </row>
    <row r="38" spans="2:133" ht="11.25" customHeight="1" x14ac:dyDescent="0.15">
      <c r="B38" s="635" t="s">
        <v>334</v>
      </c>
      <c r="C38" s="636"/>
      <c r="D38" s="636"/>
      <c r="E38" s="636"/>
      <c r="F38" s="636"/>
      <c r="G38" s="636"/>
      <c r="H38" s="636"/>
      <c r="I38" s="636"/>
      <c r="J38" s="636"/>
      <c r="K38" s="636"/>
      <c r="L38" s="636"/>
      <c r="M38" s="636"/>
      <c r="N38" s="636"/>
      <c r="O38" s="636"/>
      <c r="P38" s="636"/>
      <c r="Q38" s="637"/>
      <c r="R38" s="638">
        <v>11490666</v>
      </c>
      <c r="S38" s="675"/>
      <c r="T38" s="675"/>
      <c r="U38" s="675"/>
      <c r="V38" s="675"/>
      <c r="W38" s="675"/>
      <c r="X38" s="675"/>
      <c r="Y38" s="680"/>
      <c r="Z38" s="681">
        <v>100</v>
      </c>
      <c r="AA38" s="681"/>
      <c r="AB38" s="681"/>
      <c r="AC38" s="681"/>
      <c r="AD38" s="682">
        <v>5966945</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v>26319</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4142</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912103</v>
      </c>
      <c r="CS38" s="626"/>
      <c r="CT38" s="626"/>
      <c r="CU38" s="626"/>
      <c r="CV38" s="626"/>
      <c r="CW38" s="626"/>
      <c r="CX38" s="626"/>
      <c r="CY38" s="627"/>
      <c r="CZ38" s="628">
        <v>8.3000000000000007</v>
      </c>
      <c r="DA38" s="657"/>
      <c r="DB38" s="657"/>
      <c r="DC38" s="658"/>
      <c r="DD38" s="631">
        <v>771088</v>
      </c>
      <c r="DE38" s="626"/>
      <c r="DF38" s="626"/>
      <c r="DG38" s="626"/>
      <c r="DH38" s="626"/>
      <c r="DI38" s="626"/>
      <c r="DJ38" s="626"/>
      <c r="DK38" s="627"/>
      <c r="DL38" s="631">
        <v>618081</v>
      </c>
      <c r="DM38" s="626"/>
      <c r="DN38" s="626"/>
      <c r="DO38" s="626"/>
      <c r="DP38" s="626"/>
      <c r="DQ38" s="626"/>
      <c r="DR38" s="626"/>
      <c r="DS38" s="626"/>
      <c r="DT38" s="626"/>
      <c r="DU38" s="626"/>
      <c r="DV38" s="627"/>
      <c r="DW38" s="628">
        <v>9.9</v>
      </c>
      <c r="DX38" s="657"/>
      <c r="DY38" s="657"/>
      <c r="DZ38" s="657"/>
      <c r="EA38" s="657"/>
      <c r="EB38" s="657"/>
      <c r="EC38" s="659"/>
    </row>
    <row r="39" spans="2:133" ht="11.25" customHeight="1" x14ac:dyDescent="0.15">
      <c r="AQ39" s="660" t="s">
        <v>338</v>
      </c>
      <c r="AR39" s="661"/>
      <c r="AS39" s="661"/>
      <c r="AT39" s="661"/>
      <c r="AU39" s="661"/>
      <c r="AV39" s="661"/>
      <c r="AW39" s="661"/>
      <c r="AX39" s="661"/>
      <c r="AY39" s="662"/>
      <c r="AZ39" s="623" t="s">
        <v>129</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72</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592598</v>
      </c>
      <c r="CS39" s="624"/>
      <c r="CT39" s="624"/>
      <c r="CU39" s="624"/>
      <c r="CV39" s="624"/>
      <c r="CW39" s="624"/>
      <c r="CX39" s="624"/>
      <c r="CY39" s="625"/>
      <c r="CZ39" s="628">
        <v>5.4</v>
      </c>
      <c r="DA39" s="657"/>
      <c r="DB39" s="657"/>
      <c r="DC39" s="658"/>
      <c r="DD39" s="631">
        <v>363368</v>
      </c>
      <c r="DE39" s="624"/>
      <c r="DF39" s="624"/>
      <c r="DG39" s="624"/>
      <c r="DH39" s="624"/>
      <c r="DI39" s="624"/>
      <c r="DJ39" s="624"/>
      <c r="DK39" s="625"/>
      <c r="DL39" s="631" t="s">
        <v>138</v>
      </c>
      <c r="DM39" s="624"/>
      <c r="DN39" s="624"/>
      <c r="DO39" s="624"/>
      <c r="DP39" s="624"/>
      <c r="DQ39" s="624"/>
      <c r="DR39" s="624"/>
      <c r="DS39" s="624"/>
      <c r="DT39" s="624"/>
      <c r="DU39" s="624"/>
      <c r="DV39" s="625"/>
      <c r="DW39" s="628" t="s">
        <v>129</v>
      </c>
      <c r="DX39" s="657"/>
      <c r="DY39" s="657"/>
      <c r="DZ39" s="657"/>
      <c r="EA39" s="657"/>
      <c r="EB39" s="657"/>
      <c r="EC39" s="659"/>
    </row>
    <row r="40" spans="2:133" ht="11.25" customHeight="1" x14ac:dyDescent="0.15">
      <c r="AQ40" s="660" t="s">
        <v>342</v>
      </c>
      <c r="AR40" s="661"/>
      <c r="AS40" s="661"/>
      <c r="AT40" s="661"/>
      <c r="AU40" s="661"/>
      <c r="AV40" s="661"/>
      <c r="AW40" s="661"/>
      <c r="AX40" s="661"/>
      <c r="AY40" s="662"/>
      <c r="AZ40" s="623">
        <v>185811</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129</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20000</v>
      </c>
      <c r="CS40" s="626"/>
      <c r="CT40" s="626"/>
      <c r="CU40" s="626"/>
      <c r="CV40" s="626"/>
      <c r="CW40" s="626"/>
      <c r="CX40" s="626"/>
      <c r="CY40" s="627"/>
      <c r="CZ40" s="628">
        <v>0.2</v>
      </c>
      <c r="DA40" s="657"/>
      <c r="DB40" s="657"/>
      <c r="DC40" s="658"/>
      <c r="DD40" s="631">
        <v>2500</v>
      </c>
      <c r="DE40" s="626"/>
      <c r="DF40" s="626"/>
      <c r="DG40" s="626"/>
      <c r="DH40" s="626"/>
      <c r="DI40" s="626"/>
      <c r="DJ40" s="626"/>
      <c r="DK40" s="627"/>
      <c r="DL40" s="631">
        <v>2500</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15">
      <c r="AQ41" s="672" t="s">
        <v>345</v>
      </c>
      <c r="AR41" s="673"/>
      <c r="AS41" s="673"/>
      <c r="AT41" s="673"/>
      <c r="AU41" s="673"/>
      <c r="AV41" s="673"/>
      <c r="AW41" s="673"/>
      <c r="AX41" s="673"/>
      <c r="AY41" s="674"/>
      <c r="AZ41" s="638">
        <v>512945</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303</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129</v>
      </c>
      <c r="CS41" s="624"/>
      <c r="CT41" s="624"/>
      <c r="CU41" s="624"/>
      <c r="CV41" s="624"/>
      <c r="CW41" s="624"/>
      <c r="CX41" s="624"/>
      <c r="CY41" s="625"/>
      <c r="CZ41" s="628" t="s">
        <v>138</v>
      </c>
      <c r="DA41" s="657"/>
      <c r="DB41" s="657"/>
      <c r="DC41" s="658"/>
      <c r="DD41" s="631" t="s">
        <v>138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2140123</v>
      </c>
      <c r="CS42" s="626"/>
      <c r="CT42" s="626"/>
      <c r="CU42" s="626"/>
      <c r="CV42" s="626"/>
      <c r="CW42" s="626"/>
      <c r="CX42" s="626"/>
      <c r="CY42" s="627"/>
      <c r="CZ42" s="628">
        <v>19.399999999999999</v>
      </c>
      <c r="DA42" s="629"/>
      <c r="DB42" s="629"/>
      <c r="DC42" s="630"/>
      <c r="DD42" s="631">
        <v>335872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70886</v>
      </c>
      <c r="CS43" s="624"/>
      <c r="CT43" s="624"/>
      <c r="CU43" s="624"/>
      <c r="CV43" s="624"/>
      <c r="CW43" s="624"/>
      <c r="CX43" s="624"/>
      <c r="CY43" s="625"/>
      <c r="CZ43" s="628">
        <v>0.6</v>
      </c>
      <c r="DA43" s="657"/>
      <c r="DB43" s="657"/>
      <c r="DC43" s="658"/>
      <c r="DD43" s="631">
        <v>42632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352</v>
      </c>
      <c r="CD44" s="651" t="s">
        <v>304</v>
      </c>
      <c r="CE44" s="652"/>
      <c r="CF44" s="620" t="s">
        <v>353</v>
      </c>
      <c r="CG44" s="621"/>
      <c r="CH44" s="621"/>
      <c r="CI44" s="621"/>
      <c r="CJ44" s="621"/>
      <c r="CK44" s="621"/>
      <c r="CL44" s="621"/>
      <c r="CM44" s="621"/>
      <c r="CN44" s="621"/>
      <c r="CO44" s="621"/>
      <c r="CP44" s="621"/>
      <c r="CQ44" s="622"/>
      <c r="CR44" s="623">
        <v>2077639</v>
      </c>
      <c r="CS44" s="626"/>
      <c r="CT44" s="626"/>
      <c r="CU44" s="626"/>
      <c r="CV44" s="626"/>
      <c r="CW44" s="626"/>
      <c r="CX44" s="626"/>
      <c r="CY44" s="627"/>
      <c r="CZ44" s="628">
        <v>18.899999999999999</v>
      </c>
      <c r="DA44" s="629"/>
      <c r="DB44" s="629"/>
      <c r="DC44" s="630"/>
      <c r="DD44" s="631">
        <v>320098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354</v>
      </c>
      <c r="CG45" s="621"/>
      <c r="CH45" s="621"/>
      <c r="CI45" s="621"/>
      <c r="CJ45" s="621"/>
      <c r="CK45" s="621"/>
      <c r="CL45" s="621"/>
      <c r="CM45" s="621"/>
      <c r="CN45" s="621"/>
      <c r="CO45" s="621"/>
      <c r="CP45" s="621"/>
      <c r="CQ45" s="622"/>
      <c r="CR45" s="623">
        <v>548357</v>
      </c>
      <c r="CS45" s="624"/>
      <c r="CT45" s="624"/>
      <c r="CU45" s="624"/>
      <c r="CV45" s="624"/>
      <c r="CW45" s="624"/>
      <c r="CX45" s="624"/>
      <c r="CY45" s="625"/>
      <c r="CZ45" s="628">
        <v>5</v>
      </c>
      <c r="DA45" s="657"/>
      <c r="DB45" s="657"/>
      <c r="DC45" s="658"/>
      <c r="DD45" s="631">
        <v>125447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355</v>
      </c>
      <c r="CG46" s="621"/>
      <c r="CH46" s="621"/>
      <c r="CI46" s="621"/>
      <c r="CJ46" s="621"/>
      <c r="CK46" s="621"/>
      <c r="CL46" s="621"/>
      <c r="CM46" s="621"/>
      <c r="CN46" s="621"/>
      <c r="CO46" s="621"/>
      <c r="CP46" s="621"/>
      <c r="CQ46" s="622"/>
      <c r="CR46" s="623">
        <v>1447474</v>
      </c>
      <c r="CS46" s="626"/>
      <c r="CT46" s="626"/>
      <c r="CU46" s="626"/>
      <c r="CV46" s="626"/>
      <c r="CW46" s="626"/>
      <c r="CX46" s="626"/>
      <c r="CY46" s="627"/>
      <c r="CZ46" s="628">
        <v>13.1</v>
      </c>
      <c r="DA46" s="629"/>
      <c r="DB46" s="629"/>
      <c r="DC46" s="630"/>
      <c r="DD46" s="631">
        <v>168543</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356</v>
      </c>
      <c r="CG47" s="621"/>
      <c r="CH47" s="621"/>
      <c r="CI47" s="621"/>
      <c r="CJ47" s="621"/>
      <c r="CK47" s="621"/>
      <c r="CL47" s="621"/>
      <c r="CM47" s="621"/>
      <c r="CN47" s="621"/>
      <c r="CO47" s="621"/>
      <c r="CP47" s="621"/>
      <c r="CQ47" s="622"/>
      <c r="CR47" s="623">
        <v>62484</v>
      </c>
      <c r="CS47" s="624"/>
      <c r="CT47" s="624"/>
      <c r="CU47" s="624"/>
      <c r="CV47" s="624"/>
      <c r="CW47" s="624"/>
      <c r="CX47" s="624"/>
      <c r="CY47" s="625"/>
      <c r="CZ47" s="628">
        <v>0.6</v>
      </c>
      <c r="DA47" s="657"/>
      <c r="DB47" s="657"/>
      <c r="DC47" s="658"/>
      <c r="DD47" s="631">
        <v>15774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357</v>
      </c>
      <c r="CG48" s="621"/>
      <c r="CH48" s="621"/>
      <c r="CI48" s="621"/>
      <c r="CJ48" s="621"/>
      <c r="CK48" s="621"/>
      <c r="CL48" s="621"/>
      <c r="CM48" s="621"/>
      <c r="CN48" s="621"/>
      <c r="CO48" s="621"/>
      <c r="CP48" s="621"/>
      <c r="CQ48" s="622"/>
      <c r="CR48" s="623" t="s">
        <v>129</v>
      </c>
      <c r="CS48" s="626"/>
      <c r="CT48" s="626"/>
      <c r="CU48" s="626"/>
      <c r="CV48" s="626"/>
      <c r="CW48" s="626"/>
      <c r="CX48" s="626"/>
      <c r="CY48" s="627"/>
      <c r="CZ48" s="628" t="s">
        <v>138</v>
      </c>
      <c r="DA48" s="629"/>
      <c r="DB48" s="629"/>
      <c r="DC48" s="630"/>
      <c r="DD48" s="631" t="s">
        <v>138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358</v>
      </c>
      <c r="CE49" s="636"/>
      <c r="CF49" s="636"/>
      <c r="CG49" s="636"/>
      <c r="CH49" s="636"/>
      <c r="CI49" s="636"/>
      <c r="CJ49" s="636"/>
      <c r="CK49" s="636"/>
      <c r="CL49" s="636"/>
      <c r="CM49" s="636"/>
      <c r="CN49" s="636"/>
      <c r="CO49" s="636"/>
      <c r="CP49" s="636"/>
      <c r="CQ49" s="637"/>
      <c r="CR49" s="638">
        <v>11016991</v>
      </c>
      <c r="CS49" s="639"/>
      <c r="CT49" s="639"/>
      <c r="CU49" s="639"/>
      <c r="CV49" s="639"/>
      <c r="CW49" s="639"/>
      <c r="CX49" s="639"/>
      <c r="CY49" s="640"/>
      <c r="CZ49" s="641">
        <v>100</v>
      </c>
      <c r="DA49" s="642"/>
      <c r="DB49" s="642"/>
      <c r="DC49" s="643"/>
      <c r="DD49" s="644">
        <v>6732920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N5xqAUTsh852Q50OHUVBLtWa7z5fm8nJKArLRaFdP5F0BXpOCL73vAu1e6RAa3cfXOQXu5rUs9h90mMuwsNgzw==" saltValue="cEcEi7jMEzgHesfCx7kfW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381</v>
      </c>
      <c r="C7" s="1102"/>
      <c r="D7" s="1102"/>
      <c r="E7" s="1102"/>
      <c r="F7" s="1102"/>
      <c r="G7" s="1102"/>
      <c r="H7" s="1102"/>
      <c r="I7" s="1102"/>
      <c r="J7" s="1102"/>
      <c r="K7" s="1102"/>
      <c r="L7" s="1102"/>
      <c r="M7" s="1102"/>
      <c r="N7" s="1102"/>
      <c r="O7" s="1102"/>
      <c r="P7" s="1103"/>
      <c r="Q7" s="1155">
        <v>11397</v>
      </c>
      <c r="R7" s="1156"/>
      <c r="S7" s="1156"/>
      <c r="T7" s="1156"/>
      <c r="U7" s="1156"/>
      <c r="V7" s="1156">
        <v>10923</v>
      </c>
      <c r="W7" s="1156"/>
      <c r="X7" s="1156"/>
      <c r="Y7" s="1156"/>
      <c r="Z7" s="1156"/>
      <c r="AA7" s="1156">
        <v>474</v>
      </c>
      <c r="AB7" s="1156"/>
      <c r="AC7" s="1156"/>
      <c r="AD7" s="1156"/>
      <c r="AE7" s="1157"/>
      <c r="AF7" s="1158">
        <v>273</v>
      </c>
      <c r="AG7" s="1159"/>
      <c r="AH7" s="1159"/>
      <c r="AI7" s="1159"/>
      <c r="AJ7" s="1160"/>
      <c r="AK7" s="1142">
        <v>516</v>
      </c>
      <c r="AL7" s="1143"/>
      <c r="AM7" s="1143"/>
      <c r="AN7" s="1143"/>
      <c r="AO7" s="1143"/>
      <c r="AP7" s="1143">
        <v>12367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576</v>
      </c>
      <c r="BS7" s="1146" t="s">
        <v>575</v>
      </c>
      <c r="BT7" s="1147"/>
      <c r="BU7" s="1147"/>
      <c r="BV7" s="1147"/>
      <c r="BW7" s="1147"/>
      <c r="BX7" s="1147"/>
      <c r="BY7" s="1147"/>
      <c r="BZ7" s="1147"/>
      <c r="CA7" s="1147"/>
      <c r="CB7" s="1147"/>
      <c r="CC7" s="1147"/>
      <c r="CD7" s="1147"/>
      <c r="CE7" s="1147"/>
      <c r="CF7" s="1147"/>
      <c r="CG7" s="1148"/>
      <c r="CH7" s="1139">
        <v>4</v>
      </c>
      <c r="CI7" s="1140"/>
      <c r="CJ7" s="1140"/>
      <c r="CK7" s="1140"/>
      <c r="CL7" s="1141"/>
      <c r="CM7" s="1139" t="s">
        <v>577</v>
      </c>
      <c r="CN7" s="1140"/>
      <c r="CO7" s="1140"/>
      <c r="CP7" s="1140"/>
      <c r="CQ7" s="1141"/>
      <c r="CR7" s="1139">
        <v>41</v>
      </c>
      <c r="CS7" s="1140"/>
      <c r="CT7" s="1140"/>
      <c r="CU7" s="1140"/>
      <c r="CV7" s="1141"/>
      <c r="CW7" s="1139" t="s">
        <v>577</v>
      </c>
      <c r="CX7" s="1140"/>
      <c r="CY7" s="1140"/>
      <c r="CZ7" s="1140"/>
      <c r="DA7" s="1141"/>
      <c r="DB7" s="1139">
        <v>10</v>
      </c>
      <c r="DC7" s="1140"/>
      <c r="DD7" s="1140"/>
      <c r="DE7" s="1140"/>
      <c r="DF7" s="1141"/>
      <c r="DG7" s="1139" t="s">
        <v>577</v>
      </c>
      <c r="DH7" s="1140"/>
      <c r="DI7" s="1140"/>
      <c r="DJ7" s="1140"/>
      <c r="DK7" s="1141"/>
      <c r="DL7" s="1139" t="s">
        <v>577</v>
      </c>
      <c r="DM7" s="1140"/>
      <c r="DN7" s="1140"/>
      <c r="DO7" s="1140"/>
      <c r="DP7" s="1141"/>
      <c r="DQ7" s="1139">
        <v>1</v>
      </c>
      <c r="DR7" s="1140"/>
      <c r="DS7" s="1140"/>
      <c r="DT7" s="1140"/>
      <c r="DU7" s="1141"/>
      <c r="DV7" s="1166"/>
      <c r="DW7" s="1167"/>
      <c r="DX7" s="1167"/>
      <c r="DY7" s="1167"/>
      <c r="DZ7" s="1168"/>
      <c r="EA7" s="254"/>
    </row>
    <row r="8" spans="1:131" s="255" customFormat="1" ht="26.25" customHeight="1" x14ac:dyDescent="0.15">
      <c r="A8" s="261">
        <v>2</v>
      </c>
      <c r="B8" s="1088" t="s">
        <v>382</v>
      </c>
      <c r="C8" s="1089"/>
      <c r="D8" s="1089"/>
      <c r="E8" s="1089"/>
      <c r="F8" s="1089"/>
      <c r="G8" s="1089"/>
      <c r="H8" s="1089"/>
      <c r="I8" s="1089"/>
      <c r="J8" s="1089"/>
      <c r="K8" s="1089"/>
      <c r="L8" s="1089"/>
      <c r="M8" s="1089"/>
      <c r="N8" s="1089"/>
      <c r="O8" s="1089"/>
      <c r="P8" s="1090"/>
      <c r="Q8" s="1094">
        <v>159</v>
      </c>
      <c r="R8" s="1095"/>
      <c r="S8" s="1095"/>
      <c r="T8" s="1095"/>
      <c r="U8" s="1095"/>
      <c r="V8" s="1095">
        <v>159</v>
      </c>
      <c r="W8" s="1095"/>
      <c r="X8" s="1095"/>
      <c r="Y8" s="1095"/>
      <c r="Z8" s="1095"/>
      <c r="AA8" s="1095" t="s">
        <v>584</v>
      </c>
      <c r="AB8" s="1095"/>
      <c r="AC8" s="1095"/>
      <c r="AD8" s="1095"/>
      <c r="AE8" s="1096"/>
      <c r="AF8" s="1070" t="s">
        <v>138</v>
      </c>
      <c r="AG8" s="1071"/>
      <c r="AH8" s="1071"/>
      <c r="AI8" s="1071"/>
      <c r="AJ8" s="1072"/>
      <c r="AK8" s="1137">
        <v>60</v>
      </c>
      <c r="AL8" s="1138"/>
      <c r="AM8" s="1138"/>
      <c r="AN8" s="1138"/>
      <c r="AO8" s="1138"/>
      <c r="AP8" s="1138">
        <v>23</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383</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384</v>
      </c>
      <c r="B23" s="995" t="s">
        <v>385</v>
      </c>
      <c r="C23" s="996"/>
      <c r="D23" s="996"/>
      <c r="E23" s="996"/>
      <c r="F23" s="996"/>
      <c r="G23" s="996"/>
      <c r="H23" s="996"/>
      <c r="I23" s="996"/>
      <c r="J23" s="996"/>
      <c r="K23" s="996"/>
      <c r="L23" s="996"/>
      <c r="M23" s="996"/>
      <c r="N23" s="996"/>
      <c r="O23" s="996"/>
      <c r="P23" s="997"/>
      <c r="Q23" s="1119">
        <v>11491</v>
      </c>
      <c r="R23" s="1120"/>
      <c r="S23" s="1120"/>
      <c r="T23" s="1120"/>
      <c r="U23" s="1120"/>
      <c r="V23" s="1120">
        <v>11017</v>
      </c>
      <c r="W23" s="1120"/>
      <c r="X23" s="1120"/>
      <c r="Y23" s="1120"/>
      <c r="Z23" s="1120"/>
      <c r="AA23" s="1120">
        <v>474</v>
      </c>
      <c r="AB23" s="1120"/>
      <c r="AC23" s="1120"/>
      <c r="AD23" s="1120"/>
      <c r="AE23" s="1121"/>
      <c r="AF23" s="1122">
        <v>273</v>
      </c>
      <c r="AG23" s="1120"/>
      <c r="AH23" s="1120"/>
      <c r="AI23" s="1120"/>
      <c r="AJ23" s="1123"/>
      <c r="AK23" s="1124"/>
      <c r="AL23" s="1125"/>
      <c r="AM23" s="1125"/>
      <c r="AN23" s="1125"/>
      <c r="AO23" s="1125"/>
      <c r="AP23" s="1120">
        <v>12390</v>
      </c>
      <c r="AQ23" s="1120"/>
      <c r="AR23" s="1120"/>
      <c r="AS23" s="1120"/>
      <c r="AT23" s="1120"/>
      <c r="AU23" s="1126"/>
      <c r="AV23" s="1126"/>
      <c r="AW23" s="1126"/>
      <c r="AX23" s="1126"/>
      <c r="AY23" s="1127"/>
      <c r="AZ23" s="1116" t="s">
        <v>386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364</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1764</v>
      </c>
      <c r="R28" s="1105"/>
      <c r="S28" s="1105"/>
      <c r="T28" s="1105"/>
      <c r="U28" s="1105"/>
      <c r="V28" s="1105">
        <v>1737</v>
      </c>
      <c r="W28" s="1105"/>
      <c r="X28" s="1105"/>
      <c r="Y28" s="1105"/>
      <c r="Z28" s="1105"/>
      <c r="AA28" s="1105">
        <v>27</v>
      </c>
      <c r="AB28" s="1105"/>
      <c r="AC28" s="1105"/>
      <c r="AD28" s="1105"/>
      <c r="AE28" s="1106"/>
      <c r="AF28" s="1107">
        <v>27</v>
      </c>
      <c r="AG28" s="1105"/>
      <c r="AH28" s="1105"/>
      <c r="AI28" s="1105"/>
      <c r="AJ28" s="1108"/>
      <c r="AK28" s="1109">
        <v>186</v>
      </c>
      <c r="AL28" s="1097"/>
      <c r="AM28" s="1097"/>
      <c r="AN28" s="1097"/>
      <c r="AO28" s="1097"/>
      <c r="AP28" s="1097" t="s">
        <v>584</v>
      </c>
      <c r="AQ28" s="1097"/>
      <c r="AR28" s="1097"/>
      <c r="AS28" s="1097"/>
      <c r="AT28" s="1097"/>
      <c r="AU28" s="1097" t="s">
        <v>584</v>
      </c>
      <c r="AV28" s="1097"/>
      <c r="AW28" s="1097"/>
      <c r="AX28" s="1097"/>
      <c r="AY28" s="1097"/>
      <c r="AZ28" s="1098" t="s">
        <v>584</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398</v>
      </c>
      <c r="C29" s="1089"/>
      <c r="D29" s="1089"/>
      <c r="E29" s="1089"/>
      <c r="F29" s="1089"/>
      <c r="G29" s="1089"/>
      <c r="H29" s="1089"/>
      <c r="I29" s="1089"/>
      <c r="J29" s="1089"/>
      <c r="K29" s="1089"/>
      <c r="L29" s="1089"/>
      <c r="M29" s="1089"/>
      <c r="N29" s="1089"/>
      <c r="O29" s="1089"/>
      <c r="P29" s="1090"/>
      <c r="Q29" s="1094">
        <v>1467</v>
      </c>
      <c r="R29" s="1095"/>
      <c r="S29" s="1095"/>
      <c r="T29" s="1095"/>
      <c r="U29" s="1095"/>
      <c r="V29" s="1095">
        <v>1432</v>
      </c>
      <c r="W29" s="1095"/>
      <c r="X29" s="1095"/>
      <c r="Y29" s="1095"/>
      <c r="Z29" s="1095"/>
      <c r="AA29" s="1095">
        <v>34</v>
      </c>
      <c r="AB29" s="1095"/>
      <c r="AC29" s="1095"/>
      <c r="AD29" s="1095"/>
      <c r="AE29" s="1096"/>
      <c r="AF29" s="1070">
        <v>34</v>
      </c>
      <c r="AG29" s="1071"/>
      <c r="AH29" s="1071"/>
      <c r="AI29" s="1071"/>
      <c r="AJ29" s="1072"/>
      <c r="AK29" s="1031">
        <v>247</v>
      </c>
      <c r="AL29" s="1022"/>
      <c r="AM29" s="1022"/>
      <c r="AN29" s="1022"/>
      <c r="AO29" s="1022"/>
      <c r="AP29" s="1022" t="s">
        <v>584</v>
      </c>
      <c r="AQ29" s="1022"/>
      <c r="AR29" s="1022"/>
      <c r="AS29" s="1022"/>
      <c r="AT29" s="1022"/>
      <c r="AU29" s="1022" t="s">
        <v>584</v>
      </c>
      <c r="AV29" s="1022"/>
      <c r="AW29" s="1022"/>
      <c r="AX29" s="1022"/>
      <c r="AY29" s="1022"/>
      <c r="AZ29" s="1093" t="s">
        <v>584</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399</v>
      </c>
      <c r="C30" s="1089"/>
      <c r="D30" s="1089"/>
      <c r="E30" s="1089"/>
      <c r="F30" s="1089"/>
      <c r="G30" s="1089"/>
      <c r="H30" s="1089"/>
      <c r="I30" s="1089"/>
      <c r="J30" s="1089"/>
      <c r="K30" s="1089"/>
      <c r="L30" s="1089"/>
      <c r="M30" s="1089"/>
      <c r="N30" s="1089"/>
      <c r="O30" s="1089"/>
      <c r="P30" s="1090"/>
      <c r="Q30" s="1094">
        <v>157</v>
      </c>
      <c r="R30" s="1095"/>
      <c r="S30" s="1095"/>
      <c r="T30" s="1095"/>
      <c r="U30" s="1095"/>
      <c r="V30" s="1095">
        <v>157</v>
      </c>
      <c r="W30" s="1095"/>
      <c r="X30" s="1095"/>
      <c r="Y30" s="1095"/>
      <c r="Z30" s="1095"/>
      <c r="AA30" s="1095">
        <v>0</v>
      </c>
      <c r="AB30" s="1095"/>
      <c r="AC30" s="1095"/>
      <c r="AD30" s="1095"/>
      <c r="AE30" s="1096"/>
      <c r="AF30" s="1070" t="s">
        <v>386</v>
      </c>
      <c r="AG30" s="1071"/>
      <c r="AH30" s="1071"/>
      <c r="AI30" s="1071"/>
      <c r="AJ30" s="1072"/>
      <c r="AK30" s="1031">
        <v>70</v>
      </c>
      <c r="AL30" s="1022"/>
      <c r="AM30" s="1022"/>
      <c r="AN30" s="1022"/>
      <c r="AO30" s="1022"/>
      <c r="AP30" s="1022" t="s">
        <v>584</v>
      </c>
      <c r="AQ30" s="1022"/>
      <c r="AR30" s="1022"/>
      <c r="AS30" s="1022"/>
      <c r="AT30" s="1022"/>
      <c r="AU30" s="1022" t="s">
        <v>584</v>
      </c>
      <c r="AV30" s="1022"/>
      <c r="AW30" s="1022"/>
      <c r="AX30" s="1022"/>
      <c r="AY30" s="1022"/>
      <c r="AZ30" s="1093" t="s">
        <v>584</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400</v>
      </c>
      <c r="C31" s="1089"/>
      <c r="D31" s="1089"/>
      <c r="E31" s="1089"/>
      <c r="F31" s="1089"/>
      <c r="G31" s="1089"/>
      <c r="H31" s="1089"/>
      <c r="I31" s="1089"/>
      <c r="J31" s="1089"/>
      <c r="K31" s="1089"/>
      <c r="L31" s="1089"/>
      <c r="M31" s="1089"/>
      <c r="N31" s="1089"/>
      <c r="O31" s="1089"/>
      <c r="P31" s="1090"/>
      <c r="Q31" s="1094">
        <v>897</v>
      </c>
      <c r="R31" s="1095"/>
      <c r="S31" s="1095"/>
      <c r="T31" s="1095"/>
      <c r="U31" s="1095"/>
      <c r="V31" s="1095">
        <v>897</v>
      </c>
      <c r="W31" s="1095"/>
      <c r="X31" s="1095"/>
      <c r="Y31" s="1095"/>
      <c r="Z31" s="1095"/>
      <c r="AA31" s="1095">
        <v>0</v>
      </c>
      <c r="AB31" s="1095"/>
      <c r="AC31" s="1095"/>
      <c r="AD31" s="1095"/>
      <c r="AE31" s="1096"/>
      <c r="AF31" s="1070" t="s">
        <v>138</v>
      </c>
      <c r="AG31" s="1071"/>
      <c r="AH31" s="1071"/>
      <c r="AI31" s="1071"/>
      <c r="AJ31" s="1072"/>
      <c r="AK31" s="1031">
        <v>147</v>
      </c>
      <c r="AL31" s="1022"/>
      <c r="AM31" s="1022"/>
      <c r="AN31" s="1022"/>
      <c r="AO31" s="1022"/>
      <c r="AP31" s="1022">
        <v>2143</v>
      </c>
      <c r="AQ31" s="1022"/>
      <c r="AR31" s="1022"/>
      <c r="AS31" s="1022"/>
      <c r="AT31" s="1022"/>
      <c r="AU31" s="1022">
        <v>1172</v>
      </c>
      <c r="AV31" s="1022"/>
      <c r="AW31" s="1022"/>
      <c r="AX31" s="1022"/>
      <c r="AY31" s="1022"/>
      <c r="AZ31" s="1093" t="s">
        <v>584</v>
      </c>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45</v>
      </c>
      <c r="R32" s="1095"/>
      <c r="S32" s="1095"/>
      <c r="T32" s="1095"/>
      <c r="U32" s="1095"/>
      <c r="V32" s="1095">
        <v>45</v>
      </c>
      <c r="W32" s="1095"/>
      <c r="X32" s="1095"/>
      <c r="Y32" s="1095"/>
      <c r="Z32" s="1095"/>
      <c r="AA32" s="1095">
        <v>0</v>
      </c>
      <c r="AB32" s="1095"/>
      <c r="AC32" s="1095"/>
      <c r="AD32" s="1095"/>
      <c r="AE32" s="1096"/>
      <c r="AF32" s="1070" t="s">
        <v>386</v>
      </c>
      <c r="AG32" s="1071"/>
      <c r="AH32" s="1071"/>
      <c r="AI32" s="1071"/>
      <c r="AJ32" s="1072"/>
      <c r="AK32" s="1031">
        <v>40</v>
      </c>
      <c r="AL32" s="1022"/>
      <c r="AM32" s="1022"/>
      <c r="AN32" s="1022"/>
      <c r="AO32" s="1022"/>
      <c r="AP32" s="1022">
        <v>321</v>
      </c>
      <c r="AQ32" s="1022"/>
      <c r="AR32" s="1022"/>
      <c r="AS32" s="1022"/>
      <c r="AT32" s="1022"/>
      <c r="AU32" s="1022">
        <v>321</v>
      </c>
      <c r="AV32" s="1022"/>
      <c r="AW32" s="1022"/>
      <c r="AX32" s="1022"/>
      <c r="AY32" s="1022"/>
      <c r="AZ32" s="1093" t="s">
        <v>584</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403</v>
      </c>
      <c r="C33" s="1089"/>
      <c r="D33" s="1089"/>
      <c r="E33" s="1089"/>
      <c r="F33" s="1089"/>
      <c r="G33" s="1089"/>
      <c r="H33" s="1089"/>
      <c r="I33" s="1089"/>
      <c r="J33" s="1089"/>
      <c r="K33" s="1089"/>
      <c r="L33" s="1089"/>
      <c r="M33" s="1089"/>
      <c r="N33" s="1089"/>
      <c r="O33" s="1089"/>
      <c r="P33" s="1090"/>
      <c r="Q33" s="1094">
        <v>288</v>
      </c>
      <c r="R33" s="1095"/>
      <c r="S33" s="1095"/>
      <c r="T33" s="1095"/>
      <c r="U33" s="1095"/>
      <c r="V33" s="1095">
        <v>288</v>
      </c>
      <c r="W33" s="1095"/>
      <c r="X33" s="1095"/>
      <c r="Y33" s="1095"/>
      <c r="Z33" s="1095"/>
      <c r="AA33" s="1095">
        <v>0</v>
      </c>
      <c r="AB33" s="1095"/>
      <c r="AC33" s="1095"/>
      <c r="AD33" s="1095"/>
      <c r="AE33" s="1096"/>
      <c r="AF33" s="1070" t="s">
        <v>404</v>
      </c>
      <c r="AG33" s="1071"/>
      <c r="AH33" s="1071"/>
      <c r="AI33" s="1071"/>
      <c r="AJ33" s="1072"/>
      <c r="AK33" s="1031">
        <v>26</v>
      </c>
      <c r="AL33" s="1022"/>
      <c r="AM33" s="1022"/>
      <c r="AN33" s="1022"/>
      <c r="AO33" s="1022"/>
      <c r="AP33" s="1022" t="s">
        <v>584</v>
      </c>
      <c r="AQ33" s="1022"/>
      <c r="AR33" s="1022"/>
      <c r="AS33" s="1022"/>
      <c r="AT33" s="1022"/>
      <c r="AU33" s="1022" t="s">
        <v>584</v>
      </c>
      <c r="AV33" s="1022"/>
      <c r="AW33" s="1022"/>
      <c r="AX33" s="1022"/>
      <c r="AY33" s="1022"/>
      <c r="AZ33" s="1093" t="s">
        <v>584</v>
      </c>
      <c r="BA33" s="1093"/>
      <c r="BB33" s="1093"/>
      <c r="BC33" s="1093"/>
      <c r="BD33" s="1093"/>
      <c r="BE33" s="1083" t="s">
        <v>405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406</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384</v>
      </c>
      <c r="B63" s="995" t="s">
        <v>407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61</v>
      </c>
      <c r="AG63" s="1010"/>
      <c r="AH63" s="1010"/>
      <c r="AI63" s="1010"/>
      <c r="AJ63" s="1081"/>
      <c r="AK63" s="1082"/>
      <c r="AL63" s="1014"/>
      <c r="AM63" s="1014"/>
      <c r="AN63" s="1014"/>
      <c r="AO63" s="1014"/>
      <c r="AP63" s="1010">
        <v>2464</v>
      </c>
      <c r="AQ63" s="1010"/>
      <c r="AR63" s="1010"/>
      <c r="AS63" s="1010"/>
      <c r="AT63" s="1010"/>
      <c r="AU63" s="1010">
        <v>1493</v>
      </c>
      <c r="AV63" s="1010"/>
      <c r="AW63" s="1010"/>
      <c r="AX63" s="1010"/>
      <c r="AY63" s="1010"/>
      <c r="AZ63" s="1076"/>
      <c r="BA63" s="1076"/>
      <c r="BB63" s="1076"/>
      <c r="BC63" s="1076"/>
      <c r="BD63" s="1076"/>
      <c r="BE63" s="1011"/>
      <c r="BF63" s="1011"/>
      <c r="BG63" s="1011"/>
      <c r="BH63" s="1011"/>
      <c r="BI63" s="1012"/>
      <c r="BJ63" s="1077" t="s">
        <v>386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409</v>
      </c>
      <c r="B66" s="1047"/>
      <c r="C66" s="1047"/>
      <c r="D66" s="1047"/>
      <c r="E66" s="1047"/>
      <c r="F66" s="1047"/>
      <c r="G66" s="1047"/>
      <c r="H66" s="1047"/>
      <c r="I66" s="1047"/>
      <c r="J66" s="1047"/>
      <c r="K66" s="1047"/>
      <c r="L66" s="1047"/>
      <c r="M66" s="1047"/>
      <c r="N66" s="1047"/>
      <c r="O66" s="1047"/>
      <c r="P66" s="1048"/>
      <c r="Q66" s="1052" t="s">
        <v>410</v>
      </c>
      <c r="R66" s="1053"/>
      <c r="S66" s="1053"/>
      <c r="T66" s="1053"/>
      <c r="U66" s="1054"/>
      <c r="V66" s="1052" t="s">
        <v>411</v>
      </c>
      <c r="W66" s="1053"/>
      <c r="X66" s="1053"/>
      <c r="Y66" s="1053"/>
      <c r="Z66" s="1054"/>
      <c r="AA66" s="1052" t="s">
        <v>391</v>
      </c>
      <c r="AB66" s="1053"/>
      <c r="AC66" s="1053"/>
      <c r="AD66" s="1053"/>
      <c r="AE66" s="1054"/>
      <c r="AF66" s="1058" t="s">
        <v>412</v>
      </c>
      <c r="AG66" s="1059"/>
      <c r="AH66" s="1059"/>
      <c r="AI66" s="1059"/>
      <c r="AJ66" s="1060"/>
      <c r="AK66" s="1052" t="s">
        <v>393</v>
      </c>
      <c r="AL66" s="1047"/>
      <c r="AM66" s="1047"/>
      <c r="AN66" s="1047"/>
      <c r="AO66" s="1048"/>
      <c r="AP66" s="1052" t="s">
        <v>413</v>
      </c>
      <c r="AQ66" s="1053"/>
      <c r="AR66" s="1053"/>
      <c r="AS66" s="1053"/>
      <c r="AT66" s="1054"/>
      <c r="AU66" s="1052" t="s">
        <v>414</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583</v>
      </c>
      <c r="C68" s="1037"/>
      <c r="D68" s="1037"/>
      <c r="E68" s="1037"/>
      <c r="F68" s="1037"/>
      <c r="G68" s="1037"/>
      <c r="H68" s="1037"/>
      <c r="I68" s="1037"/>
      <c r="J68" s="1037"/>
      <c r="K68" s="1037"/>
      <c r="L68" s="1037"/>
      <c r="M68" s="1037"/>
      <c r="N68" s="1037"/>
      <c r="O68" s="1037"/>
      <c r="P68" s="1038"/>
      <c r="Q68" s="1039">
        <v>918</v>
      </c>
      <c r="R68" s="1033"/>
      <c r="S68" s="1033"/>
      <c r="T68" s="1033"/>
      <c r="U68" s="1033"/>
      <c r="V68" s="1033">
        <v>904</v>
      </c>
      <c r="W68" s="1033"/>
      <c r="X68" s="1033"/>
      <c r="Y68" s="1033"/>
      <c r="Z68" s="1033"/>
      <c r="AA68" s="1033">
        <v>14</v>
      </c>
      <c r="AB68" s="1033"/>
      <c r="AC68" s="1033"/>
      <c r="AD68" s="1033"/>
      <c r="AE68" s="1033"/>
      <c r="AF68" s="1033">
        <v>14</v>
      </c>
      <c r="AG68" s="1033"/>
      <c r="AH68" s="1033"/>
      <c r="AI68" s="1033"/>
      <c r="AJ68" s="1033"/>
      <c r="AK68" s="1033">
        <v>0</v>
      </c>
      <c r="AL68" s="1033"/>
      <c r="AM68" s="1033"/>
      <c r="AN68" s="1033"/>
      <c r="AO68" s="1033"/>
      <c r="AP68" s="1033" t="s">
        <v>584</v>
      </c>
      <c r="AQ68" s="1033"/>
      <c r="AR68" s="1033"/>
      <c r="AS68" s="1033"/>
      <c r="AT68" s="1033"/>
      <c r="AU68" s="1033" t="s">
        <v>584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585</v>
      </c>
      <c r="C69" s="1026"/>
      <c r="D69" s="1026"/>
      <c r="E69" s="1026"/>
      <c r="F69" s="1026"/>
      <c r="G69" s="1026"/>
      <c r="H69" s="1026"/>
      <c r="I69" s="1026"/>
      <c r="J69" s="1026"/>
      <c r="K69" s="1026"/>
      <c r="L69" s="1026"/>
      <c r="M69" s="1026"/>
      <c r="N69" s="1026"/>
      <c r="O69" s="1026"/>
      <c r="P69" s="1027"/>
      <c r="Q69" s="1028">
        <v>13006</v>
      </c>
      <c r="R69" s="1022"/>
      <c r="S69" s="1022"/>
      <c r="T69" s="1022"/>
      <c r="U69" s="1022"/>
      <c r="V69" s="1022">
        <v>12626</v>
      </c>
      <c r="W69" s="1022"/>
      <c r="X69" s="1022"/>
      <c r="Y69" s="1022"/>
      <c r="Z69" s="1022"/>
      <c r="AA69" s="1022">
        <v>379</v>
      </c>
      <c r="AB69" s="1022"/>
      <c r="AC69" s="1022"/>
      <c r="AD69" s="1022"/>
      <c r="AE69" s="1022"/>
      <c r="AF69" s="1022">
        <v>379</v>
      </c>
      <c r="AG69" s="1022"/>
      <c r="AH69" s="1022"/>
      <c r="AI69" s="1022"/>
      <c r="AJ69" s="1022"/>
      <c r="AK69" s="1022">
        <v>300</v>
      </c>
      <c r="AL69" s="1022"/>
      <c r="AM69" s="1022"/>
      <c r="AN69" s="1022"/>
      <c r="AO69" s="1022"/>
      <c r="AP69" s="1022" t="s">
        <v>584</v>
      </c>
      <c r="AQ69" s="1022"/>
      <c r="AR69" s="1022"/>
      <c r="AS69" s="1022"/>
      <c r="AT69" s="1022"/>
      <c r="AU69" s="1022" t="s">
        <v>584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586</v>
      </c>
      <c r="C70" s="1026"/>
      <c r="D70" s="1026"/>
      <c r="E70" s="1026"/>
      <c r="F70" s="1026"/>
      <c r="G70" s="1026"/>
      <c r="H70" s="1026"/>
      <c r="I70" s="1026"/>
      <c r="J70" s="1026"/>
      <c r="K70" s="1026"/>
      <c r="L70" s="1026"/>
      <c r="M70" s="1026"/>
      <c r="N70" s="1026"/>
      <c r="O70" s="1026"/>
      <c r="P70" s="1027"/>
      <c r="Q70" s="1028">
        <v>1507</v>
      </c>
      <c r="R70" s="1022"/>
      <c r="S70" s="1022"/>
      <c r="T70" s="1022"/>
      <c r="U70" s="1022"/>
      <c r="V70" s="1022">
        <v>1503</v>
      </c>
      <c r="W70" s="1022"/>
      <c r="X70" s="1022"/>
      <c r="Y70" s="1022"/>
      <c r="Z70" s="1022"/>
      <c r="AA70" s="1022">
        <v>4</v>
      </c>
      <c r="AB70" s="1022"/>
      <c r="AC70" s="1022"/>
      <c r="AD70" s="1022"/>
      <c r="AE70" s="1022"/>
      <c r="AF70" s="1022">
        <v>4</v>
      </c>
      <c r="AG70" s="1022"/>
      <c r="AH70" s="1022"/>
      <c r="AI70" s="1022"/>
      <c r="AJ70" s="1022"/>
      <c r="AK70" s="1022">
        <v>1</v>
      </c>
      <c r="AL70" s="1022"/>
      <c r="AM70" s="1022"/>
      <c r="AN70" s="1022"/>
      <c r="AO70" s="1022"/>
      <c r="AP70" s="1022" t="s">
        <v>584</v>
      </c>
      <c r="AQ70" s="1022"/>
      <c r="AR70" s="1022"/>
      <c r="AS70" s="1022"/>
      <c r="AT70" s="1022"/>
      <c r="AU70" s="1022" t="s">
        <v>584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587</v>
      </c>
      <c r="C71" s="1026"/>
      <c r="D71" s="1026"/>
      <c r="E71" s="1026"/>
      <c r="F71" s="1026"/>
      <c r="G71" s="1026"/>
      <c r="H71" s="1026"/>
      <c r="I71" s="1026"/>
      <c r="J71" s="1026"/>
      <c r="K71" s="1026"/>
      <c r="L71" s="1026"/>
      <c r="M71" s="1026"/>
      <c r="N71" s="1026"/>
      <c r="O71" s="1026"/>
      <c r="P71" s="1027"/>
      <c r="Q71" s="1028">
        <v>282568</v>
      </c>
      <c r="R71" s="1022"/>
      <c r="S71" s="1022"/>
      <c r="T71" s="1022"/>
      <c r="U71" s="1022"/>
      <c r="V71" s="1022">
        <v>273461</v>
      </c>
      <c r="W71" s="1022"/>
      <c r="X71" s="1022"/>
      <c r="Y71" s="1022"/>
      <c r="Z71" s="1022"/>
      <c r="AA71" s="1022">
        <v>9107</v>
      </c>
      <c r="AB71" s="1022"/>
      <c r="AC71" s="1022"/>
      <c r="AD71" s="1022"/>
      <c r="AE71" s="1022"/>
      <c r="AF71" s="1022">
        <v>9107</v>
      </c>
      <c r="AG71" s="1022"/>
      <c r="AH71" s="1022"/>
      <c r="AI71" s="1022"/>
      <c r="AJ71" s="1022"/>
      <c r="AK71" s="1022">
        <v>1429</v>
      </c>
      <c r="AL71" s="1022"/>
      <c r="AM71" s="1022"/>
      <c r="AN71" s="1022"/>
      <c r="AO71" s="1022"/>
      <c r="AP71" s="1022" t="s">
        <v>584</v>
      </c>
      <c r="AQ71" s="1022"/>
      <c r="AR71" s="1022"/>
      <c r="AS71" s="1022"/>
      <c r="AT71" s="1022"/>
      <c r="AU71" s="1022" t="s">
        <v>584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384</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9504</v>
      </c>
      <c r="AG88" s="1010"/>
      <c r="AH88" s="1010"/>
      <c r="AI88" s="1010"/>
      <c r="AJ88" s="1010"/>
      <c r="AK88" s="1014"/>
      <c r="AL88" s="1014"/>
      <c r="AM88" s="1014"/>
      <c r="AN88" s="1014"/>
      <c r="AO88" s="1014"/>
      <c r="AP88" s="1010" t="s">
        <v>584</v>
      </c>
      <c r="AQ88" s="1010"/>
      <c r="AR88" s="1010"/>
      <c r="AS88" s="1010"/>
      <c r="AT88" s="1010"/>
      <c r="AU88" s="1010" t="s">
        <v>584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41</v>
      </c>
      <c r="CS102" s="1002"/>
      <c r="CT102" s="1002"/>
      <c r="CU102" s="1002"/>
      <c r="CV102" s="1003"/>
      <c r="CW102" s="1001" t="s">
        <v>588</v>
      </c>
      <c r="CX102" s="1002"/>
      <c r="CY102" s="1002"/>
      <c r="CZ102" s="1002"/>
      <c r="DA102" s="1003"/>
      <c r="DB102" s="1001">
        <v>10</v>
      </c>
      <c r="DC102" s="1002"/>
      <c r="DD102" s="1002"/>
      <c r="DE102" s="1002"/>
      <c r="DF102" s="1003"/>
      <c r="DG102" s="1001" t="s">
        <v>588</v>
      </c>
      <c r="DH102" s="1002"/>
      <c r="DI102" s="1002"/>
      <c r="DJ102" s="1002"/>
      <c r="DK102" s="1003"/>
      <c r="DL102" s="1001" t="s">
        <v>588</v>
      </c>
      <c r="DM102" s="1002"/>
      <c r="DN102" s="1002"/>
      <c r="DO102" s="1002"/>
      <c r="DP102" s="1003"/>
      <c r="DQ102" s="1001">
        <v>1</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303</v>
      </c>
      <c r="AG109" s="945"/>
      <c r="AH109" s="945"/>
      <c r="AI109" s="945"/>
      <c r="AJ109" s="946"/>
      <c r="AK109" s="947" t="s">
        <v>302</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303</v>
      </c>
      <c r="BW109" s="945"/>
      <c r="BX109" s="945"/>
      <c r="BY109" s="945"/>
      <c r="BZ109" s="946"/>
      <c r="CA109" s="947" t="s">
        <v>302</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303</v>
      </c>
      <c r="DM109" s="945"/>
      <c r="DN109" s="945"/>
      <c r="DO109" s="945"/>
      <c r="DP109" s="946"/>
      <c r="DQ109" s="947" t="s">
        <v>302</v>
      </c>
      <c r="DR109" s="945"/>
      <c r="DS109" s="945"/>
      <c r="DT109" s="945"/>
      <c r="DU109" s="946"/>
      <c r="DV109" s="947" t="s">
        <v>425</v>
      </c>
      <c r="DW109" s="945"/>
      <c r="DX109" s="945"/>
      <c r="DY109" s="945"/>
      <c r="DZ109" s="976"/>
    </row>
    <row r="110" spans="1:131" s="246" customFormat="1" ht="26.25" customHeight="1" x14ac:dyDescent="0.15">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1614634</v>
      </c>
      <c r="AB110" s="938"/>
      <c r="AC110" s="938"/>
      <c r="AD110" s="938"/>
      <c r="AE110" s="939"/>
      <c r="AF110" s="940">
        <v>1606368</v>
      </c>
      <c r="AG110" s="938"/>
      <c r="AH110" s="938"/>
      <c r="AI110" s="938"/>
      <c r="AJ110" s="939"/>
      <c r="AK110" s="940">
        <v>1584611</v>
      </c>
      <c r="AL110" s="938"/>
      <c r="AM110" s="938"/>
      <c r="AN110" s="938"/>
      <c r="AO110" s="939"/>
      <c r="AP110" s="941">
        <v>31.6</v>
      </c>
      <c r="AQ110" s="942"/>
      <c r="AR110" s="942"/>
      <c r="AS110" s="942"/>
      <c r="AT110" s="943"/>
      <c r="AU110" s="977" t="s">
        <v>73</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12158720</v>
      </c>
      <c r="BR110" s="885"/>
      <c r="BS110" s="885"/>
      <c r="BT110" s="885"/>
      <c r="BU110" s="885"/>
      <c r="BV110" s="885">
        <v>12213261</v>
      </c>
      <c r="BW110" s="885"/>
      <c r="BX110" s="885"/>
      <c r="BY110" s="885"/>
      <c r="BZ110" s="885"/>
      <c r="CA110" s="885">
        <v>12389753</v>
      </c>
      <c r="CB110" s="885"/>
      <c r="CC110" s="885"/>
      <c r="CD110" s="885"/>
      <c r="CE110" s="885"/>
      <c r="CF110" s="909">
        <v>247.3</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431</v>
      </c>
      <c r="DH110" s="885"/>
      <c r="DI110" s="885"/>
      <c r="DJ110" s="885"/>
      <c r="DK110" s="885"/>
      <c r="DL110" s="885" t="s">
        <v>386</v>
      </c>
      <c r="DM110" s="885"/>
      <c r="DN110" s="885"/>
      <c r="DO110" s="885"/>
      <c r="DP110" s="885"/>
      <c r="DQ110" s="885" t="s">
        <v>431</v>
      </c>
      <c r="DR110" s="885"/>
      <c r="DS110" s="885"/>
      <c r="DT110" s="885"/>
      <c r="DU110" s="885"/>
      <c r="DV110" s="886" t="s">
        <v>432</v>
      </c>
      <c r="DW110" s="886"/>
      <c r="DX110" s="886"/>
      <c r="DY110" s="886"/>
      <c r="DZ110" s="887"/>
    </row>
    <row r="111" spans="1:131" s="246" customFormat="1" ht="26.25" customHeight="1" x14ac:dyDescent="0.15">
      <c r="A111" s="814" t="s">
        <v>433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431</v>
      </c>
      <c r="AB111" s="966"/>
      <c r="AC111" s="966"/>
      <c r="AD111" s="966"/>
      <c r="AE111" s="967"/>
      <c r="AF111" s="968" t="s">
        <v>138</v>
      </c>
      <c r="AG111" s="966"/>
      <c r="AH111" s="966"/>
      <c r="AI111" s="966"/>
      <c r="AJ111" s="967"/>
      <c r="AK111" s="968" t="s">
        <v>138</v>
      </c>
      <c r="AL111" s="966"/>
      <c r="AM111" s="966"/>
      <c r="AN111" s="966"/>
      <c r="AO111" s="967"/>
      <c r="AP111" s="969" t="s">
        <v>138</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v>386718</v>
      </c>
      <c r="BR111" s="857"/>
      <c r="BS111" s="857"/>
      <c r="BT111" s="857"/>
      <c r="BU111" s="857"/>
      <c r="BV111" s="857">
        <v>306600</v>
      </c>
      <c r="BW111" s="857"/>
      <c r="BX111" s="857"/>
      <c r="BY111" s="857"/>
      <c r="BZ111" s="857"/>
      <c r="CA111" s="857">
        <v>226483</v>
      </c>
      <c r="CB111" s="857"/>
      <c r="CC111" s="857"/>
      <c r="CD111" s="857"/>
      <c r="CE111" s="857"/>
      <c r="CF111" s="918">
        <v>4.5</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138</v>
      </c>
      <c r="DH111" s="857"/>
      <c r="DI111" s="857"/>
      <c r="DJ111" s="857"/>
      <c r="DK111" s="857"/>
      <c r="DL111" s="857" t="s">
        <v>138</v>
      </c>
      <c r="DM111" s="857"/>
      <c r="DN111" s="857"/>
      <c r="DO111" s="857"/>
      <c r="DP111" s="857"/>
      <c r="DQ111" s="857" t="s">
        <v>138</v>
      </c>
      <c r="DR111" s="857"/>
      <c r="DS111" s="857"/>
      <c r="DT111" s="857"/>
      <c r="DU111" s="857"/>
      <c r="DV111" s="834" t="s">
        <v>138</v>
      </c>
      <c r="DW111" s="834"/>
      <c r="DX111" s="834"/>
      <c r="DY111" s="834"/>
      <c r="DZ111" s="835"/>
    </row>
    <row r="112" spans="1:131" s="246" customFormat="1" ht="26.25" customHeight="1" x14ac:dyDescent="0.15">
      <c r="A112" s="959" t="s">
        <v>436</v>
      </c>
      <c r="B112" s="960"/>
      <c r="C112" s="790" t="s">
        <v>437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138</v>
      </c>
      <c r="AB112" s="820"/>
      <c r="AC112" s="820"/>
      <c r="AD112" s="820"/>
      <c r="AE112" s="821"/>
      <c r="AF112" s="822" t="s">
        <v>138</v>
      </c>
      <c r="AG112" s="820"/>
      <c r="AH112" s="820"/>
      <c r="AI112" s="820"/>
      <c r="AJ112" s="821"/>
      <c r="AK112" s="822" t="s">
        <v>138</v>
      </c>
      <c r="AL112" s="820"/>
      <c r="AM112" s="820"/>
      <c r="AN112" s="820"/>
      <c r="AO112" s="821"/>
      <c r="AP112" s="867" t="s">
        <v>138</v>
      </c>
      <c r="AQ112" s="868"/>
      <c r="AR112" s="868"/>
      <c r="AS112" s="868"/>
      <c r="AT112" s="869"/>
      <c r="AU112" s="979"/>
      <c r="AV112" s="980"/>
      <c r="AW112" s="980"/>
      <c r="AX112" s="980"/>
      <c r="AY112" s="980"/>
      <c r="AZ112" s="855" t="s">
        <v>438</v>
      </c>
      <c r="BA112" s="790"/>
      <c r="BB112" s="790"/>
      <c r="BC112" s="790"/>
      <c r="BD112" s="790"/>
      <c r="BE112" s="790"/>
      <c r="BF112" s="790"/>
      <c r="BG112" s="790"/>
      <c r="BH112" s="790"/>
      <c r="BI112" s="790"/>
      <c r="BJ112" s="790"/>
      <c r="BK112" s="790"/>
      <c r="BL112" s="790"/>
      <c r="BM112" s="790"/>
      <c r="BN112" s="790"/>
      <c r="BO112" s="790"/>
      <c r="BP112" s="791"/>
      <c r="BQ112" s="856">
        <v>1466064</v>
      </c>
      <c r="BR112" s="857"/>
      <c r="BS112" s="857"/>
      <c r="BT112" s="857"/>
      <c r="BU112" s="857"/>
      <c r="BV112" s="857">
        <v>1443397</v>
      </c>
      <c r="BW112" s="857"/>
      <c r="BX112" s="857"/>
      <c r="BY112" s="857"/>
      <c r="BZ112" s="857"/>
      <c r="CA112" s="857">
        <v>1493837</v>
      </c>
      <c r="CB112" s="857"/>
      <c r="CC112" s="857"/>
      <c r="CD112" s="857"/>
      <c r="CE112" s="857"/>
      <c r="CF112" s="918">
        <v>29.8</v>
      </c>
      <c r="CG112" s="919"/>
      <c r="CH112" s="919"/>
      <c r="CI112" s="919"/>
      <c r="CJ112" s="919"/>
      <c r="CK112" s="974"/>
      <c r="CL112" s="861"/>
      <c r="CM112" s="864" t="s">
        <v>439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138</v>
      </c>
      <c r="DH112" s="857"/>
      <c r="DI112" s="857"/>
      <c r="DJ112" s="857"/>
      <c r="DK112" s="857"/>
      <c r="DL112" s="857" t="s">
        <v>138</v>
      </c>
      <c r="DM112" s="857"/>
      <c r="DN112" s="857"/>
      <c r="DO112" s="857"/>
      <c r="DP112" s="857"/>
      <c r="DQ112" s="857" t="s">
        <v>138</v>
      </c>
      <c r="DR112" s="857"/>
      <c r="DS112" s="857"/>
      <c r="DT112" s="857"/>
      <c r="DU112" s="857"/>
      <c r="DV112" s="834" t="s">
        <v>138</v>
      </c>
      <c r="DW112" s="834"/>
      <c r="DX112" s="834"/>
      <c r="DY112" s="834"/>
      <c r="DZ112" s="835"/>
    </row>
    <row r="113" spans="1:130" s="246" customFormat="1" ht="26.25" customHeight="1" x14ac:dyDescent="0.15">
      <c r="A113" s="961"/>
      <c r="B113" s="962"/>
      <c r="C113" s="790" t="s">
        <v>440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129557</v>
      </c>
      <c r="AB113" s="966"/>
      <c r="AC113" s="966"/>
      <c r="AD113" s="966"/>
      <c r="AE113" s="967"/>
      <c r="AF113" s="968">
        <v>139089</v>
      </c>
      <c r="AG113" s="966"/>
      <c r="AH113" s="966"/>
      <c r="AI113" s="966"/>
      <c r="AJ113" s="967"/>
      <c r="AK113" s="968">
        <v>145576</v>
      </c>
      <c r="AL113" s="966"/>
      <c r="AM113" s="966"/>
      <c r="AN113" s="966"/>
      <c r="AO113" s="967"/>
      <c r="AP113" s="969">
        <v>2.9</v>
      </c>
      <c r="AQ113" s="970"/>
      <c r="AR113" s="970"/>
      <c r="AS113" s="970"/>
      <c r="AT113" s="971"/>
      <c r="AU113" s="979"/>
      <c r="AV113" s="980"/>
      <c r="AW113" s="980"/>
      <c r="AX113" s="980"/>
      <c r="AY113" s="980"/>
      <c r="AZ113" s="855" t="s">
        <v>441</v>
      </c>
      <c r="BA113" s="790"/>
      <c r="BB113" s="790"/>
      <c r="BC113" s="790"/>
      <c r="BD113" s="790"/>
      <c r="BE113" s="790"/>
      <c r="BF113" s="790"/>
      <c r="BG113" s="790"/>
      <c r="BH113" s="790"/>
      <c r="BI113" s="790"/>
      <c r="BJ113" s="790"/>
      <c r="BK113" s="790"/>
      <c r="BL113" s="790"/>
      <c r="BM113" s="790"/>
      <c r="BN113" s="790"/>
      <c r="BO113" s="790"/>
      <c r="BP113" s="791"/>
      <c r="BQ113" s="856" t="s">
        <v>138</v>
      </c>
      <c r="BR113" s="857"/>
      <c r="BS113" s="857"/>
      <c r="BT113" s="857"/>
      <c r="BU113" s="857"/>
      <c r="BV113" s="857" t="s">
        <v>431</v>
      </c>
      <c r="BW113" s="857"/>
      <c r="BX113" s="857"/>
      <c r="BY113" s="857"/>
      <c r="BZ113" s="857"/>
      <c r="CA113" s="857" t="s">
        <v>138</v>
      </c>
      <c r="CB113" s="857"/>
      <c r="CC113" s="857"/>
      <c r="CD113" s="857"/>
      <c r="CE113" s="857"/>
      <c r="CF113" s="918" t="s">
        <v>138</v>
      </c>
      <c r="CG113" s="919"/>
      <c r="CH113" s="919"/>
      <c r="CI113" s="919"/>
      <c r="CJ113" s="919"/>
      <c r="CK113" s="974"/>
      <c r="CL113" s="861"/>
      <c r="CM113" s="864" t="s">
        <v>442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138</v>
      </c>
      <c r="DH113" s="820"/>
      <c r="DI113" s="820"/>
      <c r="DJ113" s="820"/>
      <c r="DK113" s="821"/>
      <c r="DL113" s="822" t="s">
        <v>138</v>
      </c>
      <c r="DM113" s="820"/>
      <c r="DN113" s="820"/>
      <c r="DO113" s="820"/>
      <c r="DP113" s="821"/>
      <c r="DQ113" s="822" t="s">
        <v>138</v>
      </c>
      <c r="DR113" s="820"/>
      <c r="DS113" s="820"/>
      <c r="DT113" s="820"/>
      <c r="DU113" s="821"/>
      <c r="DV113" s="867" t="s">
        <v>431</v>
      </c>
      <c r="DW113" s="868"/>
      <c r="DX113" s="868"/>
      <c r="DY113" s="868"/>
      <c r="DZ113" s="869"/>
    </row>
    <row r="114" spans="1:130" s="246" customFormat="1" ht="26.25" customHeight="1" x14ac:dyDescent="0.15">
      <c r="A114" s="961"/>
      <c r="B114" s="962"/>
      <c r="C114" s="790" t="s">
        <v>443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431</v>
      </c>
      <c r="AB114" s="820"/>
      <c r="AC114" s="820"/>
      <c r="AD114" s="820"/>
      <c r="AE114" s="821"/>
      <c r="AF114" s="822" t="s">
        <v>138</v>
      </c>
      <c r="AG114" s="820"/>
      <c r="AH114" s="820"/>
      <c r="AI114" s="820"/>
      <c r="AJ114" s="821"/>
      <c r="AK114" s="822" t="s">
        <v>431</v>
      </c>
      <c r="AL114" s="820"/>
      <c r="AM114" s="820"/>
      <c r="AN114" s="820"/>
      <c r="AO114" s="821"/>
      <c r="AP114" s="867" t="s">
        <v>138</v>
      </c>
      <c r="AQ114" s="868"/>
      <c r="AR114" s="868"/>
      <c r="AS114" s="868"/>
      <c r="AT114" s="869"/>
      <c r="AU114" s="979"/>
      <c r="AV114" s="980"/>
      <c r="AW114" s="980"/>
      <c r="AX114" s="980"/>
      <c r="AY114" s="980"/>
      <c r="AZ114" s="855" t="s">
        <v>444</v>
      </c>
      <c r="BA114" s="790"/>
      <c r="BB114" s="790"/>
      <c r="BC114" s="790"/>
      <c r="BD114" s="790"/>
      <c r="BE114" s="790"/>
      <c r="BF114" s="790"/>
      <c r="BG114" s="790"/>
      <c r="BH114" s="790"/>
      <c r="BI114" s="790"/>
      <c r="BJ114" s="790"/>
      <c r="BK114" s="790"/>
      <c r="BL114" s="790"/>
      <c r="BM114" s="790"/>
      <c r="BN114" s="790"/>
      <c r="BO114" s="790"/>
      <c r="BP114" s="791"/>
      <c r="BQ114" s="856">
        <v>772945</v>
      </c>
      <c r="BR114" s="857"/>
      <c r="BS114" s="857"/>
      <c r="BT114" s="857"/>
      <c r="BU114" s="857"/>
      <c r="BV114" s="857">
        <v>638297</v>
      </c>
      <c r="BW114" s="857"/>
      <c r="BX114" s="857"/>
      <c r="BY114" s="857"/>
      <c r="BZ114" s="857"/>
      <c r="CA114" s="857">
        <v>543356</v>
      </c>
      <c r="CB114" s="857"/>
      <c r="CC114" s="857"/>
      <c r="CD114" s="857"/>
      <c r="CE114" s="857"/>
      <c r="CF114" s="918">
        <v>10.8</v>
      </c>
      <c r="CG114" s="919"/>
      <c r="CH114" s="919"/>
      <c r="CI114" s="919"/>
      <c r="CJ114" s="919"/>
      <c r="CK114" s="974"/>
      <c r="CL114" s="861"/>
      <c r="CM114" s="864" t="s">
        <v>445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138</v>
      </c>
      <c r="DH114" s="820"/>
      <c r="DI114" s="820"/>
      <c r="DJ114" s="820"/>
      <c r="DK114" s="821"/>
      <c r="DL114" s="822" t="s">
        <v>138</v>
      </c>
      <c r="DM114" s="820"/>
      <c r="DN114" s="820"/>
      <c r="DO114" s="820"/>
      <c r="DP114" s="821"/>
      <c r="DQ114" s="822" t="s">
        <v>138</v>
      </c>
      <c r="DR114" s="820"/>
      <c r="DS114" s="820"/>
      <c r="DT114" s="820"/>
      <c r="DU114" s="821"/>
      <c r="DV114" s="867" t="s">
        <v>138</v>
      </c>
      <c r="DW114" s="868"/>
      <c r="DX114" s="868"/>
      <c r="DY114" s="868"/>
      <c r="DZ114" s="869"/>
    </row>
    <row r="115" spans="1:130" s="246" customFormat="1" ht="26.25" customHeight="1" x14ac:dyDescent="0.15">
      <c r="A115" s="961"/>
      <c r="B115" s="962"/>
      <c r="C115" s="790" t="s">
        <v>446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80183</v>
      </c>
      <c r="AB115" s="966"/>
      <c r="AC115" s="966"/>
      <c r="AD115" s="966"/>
      <c r="AE115" s="967"/>
      <c r="AF115" s="968">
        <v>80174</v>
      </c>
      <c r="AG115" s="966"/>
      <c r="AH115" s="966"/>
      <c r="AI115" s="966"/>
      <c r="AJ115" s="967"/>
      <c r="AK115" s="968">
        <v>80181</v>
      </c>
      <c r="AL115" s="966"/>
      <c r="AM115" s="966"/>
      <c r="AN115" s="966"/>
      <c r="AO115" s="967"/>
      <c r="AP115" s="969">
        <v>1.6</v>
      </c>
      <c r="AQ115" s="970"/>
      <c r="AR115" s="970"/>
      <c r="AS115" s="970"/>
      <c r="AT115" s="971"/>
      <c r="AU115" s="979"/>
      <c r="AV115" s="980"/>
      <c r="AW115" s="980"/>
      <c r="AX115" s="980"/>
      <c r="AY115" s="980"/>
      <c r="AZ115" s="855" t="s">
        <v>447</v>
      </c>
      <c r="BA115" s="790"/>
      <c r="BB115" s="790"/>
      <c r="BC115" s="790"/>
      <c r="BD115" s="790"/>
      <c r="BE115" s="790"/>
      <c r="BF115" s="790"/>
      <c r="BG115" s="790"/>
      <c r="BH115" s="790"/>
      <c r="BI115" s="790"/>
      <c r="BJ115" s="790"/>
      <c r="BK115" s="790"/>
      <c r="BL115" s="790"/>
      <c r="BM115" s="790"/>
      <c r="BN115" s="790"/>
      <c r="BO115" s="790"/>
      <c r="BP115" s="791"/>
      <c r="BQ115" s="856">
        <v>1000</v>
      </c>
      <c r="BR115" s="857"/>
      <c r="BS115" s="857"/>
      <c r="BT115" s="857"/>
      <c r="BU115" s="857"/>
      <c r="BV115" s="857">
        <v>1000</v>
      </c>
      <c r="BW115" s="857"/>
      <c r="BX115" s="857"/>
      <c r="BY115" s="857"/>
      <c r="BZ115" s="857"/>
      <c r="CA115" s="857">
        <v>1000</v>
      </c>
      <c r="CB115" s="857"/>
      <c r="CC115" s="857"/>
      <c r="CD115" s="857"/>
      <c r="CE115" s="857"/>
      <c r="CF115" s="918">
        <v>0</v>
      </c>
      <c r="CG115" s="919"/>
      <c r="CH115" s="919"/>
      <c r="CI115" s="919"/>
      <c r="CJ115" s="919"/>
      <c r="CK115" s="974"/>
      <c r="CL115" s="861"/>
      <c r="CM115" s="855" t="s">
        <v>448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431</v>
      </c>
      <c r="DH115" s="820"/>
      <c r="DI115" s="820"/>
      <c r="DJ115" s="820"/>
      <c r="DK115" s="821"/>
      <c r="DL115" s="822" t="s">
        <v>138</v>
      </c>
      <c r="DM115" s="820"/>
      <c r="DN115" s="820"/>
      <c r="DO115" s="820"/>
      <c r="DP115" s="821"/>
      <c r="DQ115" s="822" t="s">
        <v>138</v>
      </c>
      <c r="DR115" s="820"/>
      <c r="DS115" s="820"/>
      <c r="DT115" s="820"/>
      <c r="DU115" s="821"/>
      <c r="DV115" s="867" t="s">
        <v>138</v>
      </c>
      <c r="DW115" s="868"/>
      <c r="DX115" s="868"/>
      <c r="DY115" s="868"/>
      <c r="DZ115" s="869"/>
    </row>
    <row r="116" spans="1:130" s="246" customFormat="1" ht="26.25" customHeight="1" x14ac:dyDescent="0.15">
      <c r="A116" s="963"/>
      <c r="B116" s="964"/>
      <c r="C116" s="923" t="s">
        <v>449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254</v>
      </c>
      <c r="AB116" s="820"/>
      <c r="AC116" s="820"/>
      <c r="AD116" s="820"/>
      <c r="AE116" s="821"/>
      <c r="AF116" s="822">
        <v>325</v>
      </c>
      <c r="AG116" s="820"/>
      <c r="AH116" s="820"/>
      <c r="AI116" s="820"/>
      <c r="AJ116" s="821"/>
      <c r="AK116" s="822">
        <v>362</v>
      </c>
      <c r="AL116" s="820"/>
      <c r="AM116" s="820"/>
      <c r="AN116" s="820"/>
      <c r="AO116" s="821"/>
      <c r="AP116" s="867">
        <v>0</v>
      </c>
      <c r="AQ116" s="868"/>
      <c r="AR116" s="868"/>
      <c r="AS116" s="868"/>
      <c r="AT116" s="869"/>
      <c r="AU116" s="979"/>
      <c r="AV116" s="980"/>
      <c r="AW116" s="980"/>
      <c r="AX116" s="980"/>
      <c r="AY116" s="980"/>
      <c r="AZ116" s="906" t="s">
        <v>450</v>
      </c>
      <c r="BA116" s="907"/>
      <c r="BB116" s="907"/>
      <c r="BC116" s="907"/>
      <c r="BD116" s="907"/>
      <c r="BE116" s="907"/>
      <c r="BF116" s="907"/>
      <c r="BG116" s="907"/>
      <c r="BH116" s="907"/>
      <c r="BI116" s="907"/>
      <c r="BJ116" s="907"/>
      <c r="BK116" s="907"/>
      <c r="BL116" s="907"/>
      <c r="BM116" s="907"/>
      <c r="BN116" s="907"/>
      <c r="BO116" s="907"/>
      <c r="BP116" s="908"/>
      <c r="BQ116" s="856" t="s">
        <v>138</v>
      </c>
      <c r="BR116" s="857"/>
      <c r="BS116" s="857"/>
      <c r="BT116" s="857"/>
      <c r="BU116" s="857"/>
      <c r="BV116" s="857" t="s">
        <v>431</v>
      </c>
      <c r="BW116" s="857"/>
      <c r="BX116" s="857"/>
      <c r="BY116" s="857"/>
      <c r="BZ116" s="857"/>
      <c r="CA116" s="857" t="s">
        <v>431</v>
      </c>
      <c r="CB116" s="857"/>
      <c r="CC116" s="857"/>
      <c r="CD116" s="857"/>
      <c r="CE116" s="857"/>
      <c r="CF116" s="918" t="s">
        <v>386</v>
      </c>
      <c r="CG116" s="919"/>
      <c r="CH116" s="919"/>
      <c r="CI116" s="919"/>
      <c r="CJ116" s="919"/>
      <c r="CK116" s="974"/>
      <c r="CL116" s="861"/>
      <c r="CM116" s="864" t="s">
        <v>451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138</v>
      </c>
      <c r="DH116" s="820"/>
      <c r="DI116" s="820"/>
      <c r="DJ116" s="820"/>
      <c r="DK116" s="821"/>
      <c r="DL116" s="822" t="s">
        <v>431</v>
      </c>
      <c r="DM116" s="820"/>
      <c r="DN116" s="820"/>
      <c r="DO116" s="820"/>
      <c r="DP116" s="821"/>
      <c r="DQ116" s="822" t="s">
        <v>138</v>
      </c>
      <c r="DR116" s="820"/>
      <c r="DS116" s="820"/>
      <c r="DT116" s="820"/>
      <c r="DU116" s="821"/>
      <c r="DV116" s="867" t="s">
        <v>138</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452</v>
      </c>
      <c r="Z117" s="946"/>
      <c r="AA117" s="951">
        <v>1824628</v>
      </c>
      <c r="AB117" s="952"/>
      <c r="AC117" s="952"/>
      <c r="AD117" s="952"/>
      <c r="AE117" s="953"/>
      <c r="AF117" s="954">
        <v>1825956</v>
      </c>
      <c r="AG117" s="952"/>
      <c r="AH117" s="952"/>
      <c r="AI117" s="952"/>
      <c r="AJ117" s="953"/>
      <c r="AK117" s="954">
        <v>1810730</v>
      </c>
      <c r="AL117" s="952"/>
      <c r="AM117" s="952"/>
      <c r="AN117" s="952"/>
      <c r="AO117" s="953"/>
      <c r="AP117" s="955"/>
      <c r="AQ117" s="956"/>
      <c r="AR117" s="956"/>
      <c r="AS117" s="956"/>
      <c r="AT117" s="957"/>
      <c r="AU117" s="979"/>
      <c r="AV117" s="980"/>
      <c r="AW117" s="980"/>
      <c r="AX117" s="980"/>
      <c r="AY117" s="980"/>
      <c r="AZ117" s="906" t="s">
        <v>453</v>
      </c>
      <c r="BA117" s="907"/>
      <c r="BB117" s="907"/>
      <c r="BC117" s="907"/>
      <c r="BD117" s="907"/>
      <c r="BE117" s="907"/>
      <c r="BF117" s="907"/>
      <c r="BG117" s="907"/>
      <c r="BH117" s="907"/>
      <c r="BI117" s="907"/>
      <c r="BJ117" s="907"/>
      <c r="BK117" s="907"/>
      <c r="BL117" s="907"/>
      <c r="BM117" s="907"/>
      <c r="BN117" s="907"/>
      <c r="BO117" s="907"/>
      <c r="BP117" s="908"/>
      <c r="BQ117" s="856" t="s">
        <v>431</v>
      </c>
      <c r="BR117" s="857"/>
      <c r="BS117" s="857"/>
      <c r="BT117" s="857"/>
      <c r="BU117" s="857"/>
      <c r="BV117" s="857" t="s">
        <v>386</v>
      </c>
      <c r="BW117" s="857"/>
      <c r="BX117" s="857"/>
      <c r="BY117" s="857"/>
      <c r="BZ117" s="857"/>
      <c r="CA117" s="857" t="s">
        <v>431</v>
      </c>
      <c r="CB117" s="857"/>
      <c r="CC117" s="857"/>
      <c r="CD117" s="857"/>
      <c r="CE117" s="857"/>
      <c r="CF117" s="918" t="s">
        <v>431</v>
      </c>
      <c r="CG117" s="919"/>
      <c r="CH117" s="919"/>
      <c r="CI117" s="919"/>
      <c r="CJ117" s="919"/>
      <c r="CK117" s="974"/>
      <c r="CL117" s="861"/>
      <c r="CM117" s="864" t="s">
        <v>454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431</v>
      </c>
      <c r="DH117" s="820"/>
      <c r="DI117" s="820"/>
      <c r="DJ117" s="820"/>
      <c r="DK117" s="821"/>
      <c r="DL117" s="822" t="s">
        <v>432</v>
      </c>
      <c r="DM117" s="820"/>
      <c r="DN117" s="820"/>
      <c r="DO117" s="820"/>
      <c r="DP117" s="821"/>
      <c r="DQ117" s="822" t="s">
        <v>431</v>
      </c>
      <c r="DR117" s="820"/>
      <c r="DS117" s="820"/>
      <c r="DT117" s="820"/>
      <c r="DU117" s="821"/>
      <c r="DV117" s="867" t="s">
        <v>138</v>
      </c>
      <c r="DW117" s="868"/>
      <c r="DX117" s="868"/>
      <c r="DY117" s="868"/>
      <c r="DZ117" s="869"/>
    </row>
    <row r="118" spans="1:130" s="246" customFormat="1" ht="26.25" customHeight="1" x14ac:dyDescent="0.15">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303</v>
      </c>
      <c r="AG118" s="945"/>
      <c r="AH118" s="945"/>
      <c r="AI118" s="945"/>
      <c r="AJ118" s="946"/>
      <c r="AK118" s="947" t="s">
        <v>302</v>
      </c>
      <c r="AL118" s="945"/>
      <c r="AM118" s="945"/>
      <c r="AN118" s="945"/>
      <c r="AO118" s="946"/>
      <c r="AP118" s="948" t="s">
        <v>425</v>
      </c>
      <c r="AQ118" s="949"/>
      <c r="AR118" s="949"/>
      <c r="AS118" s="949"/>
      <c r="AT118" s="950"/>
      <c r="AU118" s="979"/>
      <c r="AV118" s="980"/>
      <c r="AW118" s="980"/>
      <c r="AX118" s="980"/>
      <c r="AY118" s="980"/>
      <c r="AZ118" s="922" t="s">
        <v>455</v>
      </c>
      <c r="BA118" s="923"/>
      <c r="BB118" s="923"/>
      <c r="BC118" s="923"/>
      <c r="BD118" s="923"/>
      <c r="BE118" s="923"/>
      <c r="BF118" s="923"/>
      <c r="BG118" s="923"/>
      <c r="BH118" s="923"/>
      <c r="BI118" s="923"/>
      <c r="BJ118" s="923"/>
      <c r="BK118" s="923"/>
      <c r="BL118" s="923"/>
      <c r="BM118" s="923"/>
      <c r="BN118" s="923"/>
      <c r="BO118" s="923"/>
      <c r="BP118" s="924"/>
      <c r="BQ118" s="925" t="s">
        <v>138</v>
      </c>
      <c r="BR118" s="888"/>
      <c r="BS118" s="888"/>
      <c r="BT118" s="888"/>
      <c r="BU118" s="888"/>
      <c r="BV118" s="888" t="s">
        <v>138</v>
      </c>
      <c r="BW118" s="888"/>
      <c r="BX118" s="888"/>
      <c r="BY118" s="888"/>
      <c r="BZ118" s="888"/>
      <c r="CA118" s="888" t="s">
        <v>431</v>
      </c>
      <c r="CB118" s="888"/>
      <c r="CC118" s="888"/>
      <c r="CD118" s="888"/>
      <c r="CE118" s="888"/>
      <c r="CF118" s="918" t="s">
        <v>138</v>
      </c>
      <c r="CG118" s="919"/>
      <c r="CH118" s="919"/>
      <c r="CI118" s="919"/>
      <c r="CJ118" s="919"/>
      <c r="CK118" s="974"/>
      <c r="CL118" s="861"/>
      <c r="CM118" s="864" t="s">
        <v>456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138</v>
      </c>
      <c r="DH118" s="820"/>
      <c r="DI118" s="820"/>
      <c r="DJ118" s="820"/>
      <c r="DK118" s="821"/>
      <c r="DL118" s="822" t="s">
        <v>431</v>
      </c>
      <c r="DM118" s="820"/>
      <c r="DN118" s="820"/>
      <c r="DO118" s="820"/>
      <c r="DP118" s="821"/>
      <c r="DQ118" s="822" t="s">
        <v>138</v>
      </c>
      <c r="DR118" s="820"/>
      <c r="DS118" s="820"/>
      <c r="DT118" s="820"/>
      <c r="DU118" s="821"/>
      <c r="DV118" s="867" t="s">
        <v>138</v>
      </c>
      <c r="DW118" s="868"/>
      <c r="DX118" s="868"/>
      <c r="DY118" s="868"/>
      <c r="DZ118" s="869"/>
    </row>
    <row r="119" spans="1:130" s="246" customFormat="1" ht="26.25" customHeight="1" x14ac:dyDescent="0.15">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431</v>
      </c>
      <c r="AB119" s="938"/>
      <c r="AC119" s="938"/>
      <c r="AD119" s="938"/>
      <c r="AE119" s="939"/>
      <c r="AF119" s="940" t="s">
        <v>431</v>
      </c>
      <c r="AG119" s="938"/>
      <c r="AH119" s="938"/>
      <c r="AI119" s="938"/>
      <c r="AJ119" s="939"/>
      <c r="AK119" s="940" t="s">
        <v>138</v>
      </c>
      <c r="AL119" s="938"/>
      <c r="AM119" s="938"/>
      <c r="AN119" s="938"/>
      <c r="AO119" s="939"/>
      <c r="AP119" s="941" t="s">
        <v>138</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457</v>
      </c>
      <c r="BP119" s="921"/>
      <c r="BQ119" s="925">
        <v>14785447</v>
      </c>
      <c r="BR119" s="888"/>
      <c r="BS119" s="888"/>
      <c r="BT119" s="888"/>
      <c r="BU119" s="888"/>
      <c r="BV119" s="888">
        <v>14602555</v>
      </c>
      <c r="BW119" s="888"/>
      <c r="BX119" s="888"/>
      <c r="BY119" s="888"/>
      <c r="BZ119" s="888"/>
      <c r="CA119" s="888">
        <v>14654429</v>
      </c>
      <c r="CB119" s="888"/>
      <c r="CC119" s="888"/>
      <c r="CD119" s="888"/>
      <c r="CE119" s="888"/>
      <c r="CF119" s="786"/>
      <c r="CG119" s="787"/>
      <c r="CH119" s="787"/>
      <c r="CI119" s="787"/>
      <c r="CJ119" s="877"/>
      <c r="CK119" s="975"/>
      <c r="CL119" s="863"/>
      <c r="CM119" s="881" t="s">
        <v>458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386718</v>
      </c>
      <c r="DH119" s="803"/>
      <c r="DI119" s="803"/>
      <c r="DJ119" s="803"/>
      <c r="DK119" s="804"/>
      <c r="DL119" s="805">
        <v>306600</v>
      </c>
      <c r="DM119" s="803"/>
      <c r="DN119" s="803"/>
      <c r="DO119" s="803"/>
      <c r="DP119" s="804"/>
      <c r="DQ119" s="805">
        <v>226483</v>
      </c>
      <c r="DR119" s="803"/>
      <c r="DS119" s="803"/>
      <c r="DT119" s="803"/>
      <c r="DU119" s="804"/>
      <c r="DV119" s="891">
        <v>4.5</v>
      </c>
      <c r="DW119" s="892"/>
      <c r="DX119" s="892"/>
      <c r="DY119" s="892"/>
      <c r="DZ119" s="893"/>
    </row>
    <row r="120" spans="1:130" s="246" customFormat="1" ht="26.25" customHeight="1" x14ac:dyDescent="0.15">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138</v>
      </c>
      <c r="AB120" s="820"/>
      <c r="AC120" s="820"/>
      <c r="AD120" s="820"/>
      <c r="AE120" s="821"/>
      <c r="AF120" s="822" t="s">
        <v>386</v>
      </c>
      <c r="AG120" s="820"/>
      <c r="AH120" s="820"/>
      <c r="AI120" s="820"/>
      <c r="AJ120" s="821"/>
      <c r="AK120" s="822" t="s">
        <v>386</v>
      </c>
      <c r="AL120" s="820"/>
      <c r="AM120" s="820"/>
      <c r="AN120" s="820"/>
      <c r="AO120" s="821"/>
      <c r="AP120" s="867" t="s">
        <v>432</v>
      </c>
      <c r="AQ120" s="868"/>
      <c r="AR120" s="868"/>
      <c r="AS120" s="868"/>
      <c r="AT120" s="869"/>
      <c r="AU120" s="926" t="s">
        <v>459</v>
      </c>
      <c r="AV120" s="927"/>
      <c r="AW120" s="927"/>
      <c r="AX120" s="927"/>
      <c r="AY120" s="928"/>
      <c r="AZ120" s="903" t="s">
        <v>460</v>
      </c>
      <c r="BA120" s="848"/>
      <c r="BB120" s="848"/>
      <c r="BC120" s="848"/>
      <c r="BD120" s="848"/>
      <c r="BE120" s="848"/>
      <c r="BF120" s="848"/>
      <c r="BG120" s="848"/>
      <c r="BH120" s="848"/>
      <c r="BI120" s="848"/>
      <c r="BJ120" s="848"/>
      <c r="BK120" s="848"/>
      <c r="BL120" s="848"/>
      <c r="BM120" s="848"/>
      <c r="BN120" s="848"/>
      <c r="BO120" s="848"/>
      <c r="BP120" s="849"/>
      <c r="BQ120" s="904">
        <v>3294925</v>
      </c>
      <c r="BR120" s="885"/>
      <c r="BS120" s="885"/>
      <c r="BT120" s="885"/>
      <c r="BU120" s="885"/>
      <c r="BV120" s="885">
        <v>3851807</v>
      </c>
      <c r="BW120" s="885"/>
      <c r="BX120" s="885"/>
      <c r="BY120" s="885"/>
      <c r="BZ120" s="885"/>
      <c r="CA120" s="885">
        <v>3925991</v>
      </c>
      <c r="CB120" s="885"/>
      <c r="CC120" s="885"/>
      <c r="CD120" s="885"/>
      <c r="CE120" s="885"/>
      <c r="CF120" s="909">
        <v>78.400000000000006</v>
      </c>
      <c r="CG120" s="910"/>
      <c r="CH120" s="910"/>
      <c r="CI120" s="910"/>
      <c r="CJ120" s="910"/>
      <c r="CK120" s="911" t="s">
        <v>461</v>
      </c>
      <c r="CL120" s="895"/>
      <c r="CM120" s="895"/>
      <c r="CN120" s="895"/>
      <c r="CO120" s="896"/>
      <c r="CP120" s="915" t="s">
        <v>462</v>
      </c>
      <c r="CQ120" s="916"/>
      <c r="CR120" s="916"/>
      <c r="CS120" s="916"/>
      <c r="CT120" s="916"/>
      <c r="CU120" s="916"/>
      <c r="CV120" s="916"/>
      <c r="CW120" s="916"/>
      <c r="CX120" s="916"/>
      <c r="CY120" s="916"/>
      <c r="CZ120" s="916"/>
      <c r="DA120" s="916"/>
      <c r="DB120" s="916"/>
      <c r="DC120" s="916"/>
      <c r="DD120" s="916"/>
      <c r="DE120" s="916"/>
      <c r="DF120" s="917"/>
      <c r="DG120" s="904">
        <v>1105968</v>
      </c>
      <c r="DH120" s="885"/>
      <c r="DI120" s="885"/>
      <c r="DJ120" s="885"/>
      <c r="DK120" s="885"/>
      <c r="DL120" s="885">
        <v>1100556</v>
      </c>
      <c r="DM120" s="885"/>
      <c r="DN120" s="885"/>
      <c r="DO120" s="885"/>
      <c r="DP120" s="885"/>
      <c r="DQ120" s="885">
        <v>1172474</v>
      </c>
      <c r="DR120" s="885"/>
      <c r="DS120" s="885"/>
      <c r="DT120" s="885"/>
      <c r="DU120" s="885"/>
      <c r="DV120" s="886">
        <v>23.4</v>
      </c>
      <c r="DW120" s="886"/>
      <c r="DX120" s="886"/>
      <c r="DY120" s="886"/>
      <c r="DZ120" s="887"/>
    </row>
    <row r="121" spans="1:130" s="246" customFormat="1" ht="26.25" customHeight="1" x14ac:dyDescent="0.15">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138</v>
      </c>
      <c r="AB121" s="820"/>
      <c r="AC121" s="820"/>
      <c r="AD121" s="820"/>
      <c r="AE121" s="821"/>
      <c r="AF121" s="822" t="s">
        <v>138</v>
      </c>
      <c r="AG121" s="820"/>
      <c r="AH121" s="820"/>
      <c r="AI121" s="820"/>
      <c r="AJ121" s="821"/>
      <c r="AK121" s="822" t="s">
        <v>386</v>
      </c>
      <c r="AL121" s="820"/>
      <c r="AM121" s="820"/>
      <c r="AN121" s="820"/>
      <c r="AO121" s="821"/>
      <c r="AP121" s="867" t="s">
        <v>386</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v>441552</v>
      </c>
      <c r="BR121" s="857"/>
      <c r="BS121" s="857"/>
      <c r="BT121" s="857"/>
      <c r="BU121" s="857"/>
      <c r="BV121" s="857">
        <v>380595</v>
      </c>
      <c r="BW121" s="857"/>
      <c r="BX121" s="857"/>
      <c r="BY121" s="857"/>
      <c r="BZ121" s="857"/>
      <c r="CA121" s="857">
        <v>310357</v>
      </c>
      <c r="CB121" s="857"/>
      <c r="CC121" s="857"/>
      <c r="CD121" s="857"/>
      <c r="CE121" s="857"/>
      <c r="CF121" s="918">
        <v>6.2</v>
      </c>
      <c r="CG121" s="919"/>
      <c r="CH121" s="919"/>
      <c r="CI121" s="919"/>
      <c r="CJ121" s="919"/>
      <c r="CK121" s="912"/>
      <c r="CL121" s="898"/>
      <c r="CM121" s="898"/>
      <c r="CN121" s="898"/>
      <c r="CO121" s="899"/>
      <c r="CP121" s="878" t="s">
        <v>465</v>
      </c>
      <c r="CQ121" s="879"/>
      <c r="CR121" s="879"/>
      <c r="CS121" s="879"/>
      <c r="CT121" s="879"/>
      <c r="CU121" s="879"/>
      <c r="CV121" s="879"/>
      <c r="CW121" s="879"/>
      <c r="CX121" s="879"/>
      <c r="CY121" s="879"/>
      <c r="CZ121" s="879"/>
      <c r="DA121" s="879"/>
      <c r="DB121" s="879"/>
      <c r="DC121" s="879"/>
      <c r="DD121" s="879"/>
      <c r="DE121" s="879"/>
      <c r="DF121" s="880"/>
      <c r="DG121" s="856">
        <v>360096</v>
      </c>
      <c r="DH121" s="857"/>
      <c r="DI121" s="857"/>
      <c r="DJ121" s="857"/>
      <c r="DK121" s="857"/>
      <c r="DL121" s="857">
        <v>342841</v>
      </c>
      <c r="DM121" s="857"/>
      <c r="DN121" s="857"/>
      <c r="DO121" s="857"/>
      <c r="DP121" s="857"/>
      <c r="DQ121" s="857">
        <v>321363</v>
      </c>
      <c r="DR121" s="857"/>
      <c r="DS121" s="857"/>
      <c r="DT121" s="857"/>
      <c r="DU121" s="857"/>
      <c r="DV121" s="834">
        <v>6.4</v>
      </c>
      <c r="DW121" s="834"/>
      <c r="DX121" s="834"/>
      <c r="DY121" s="834"/>
      <c r="DZ121" s="835"/>
    </row>
    <row r="122" spans="1:130" s="246" customFormat="1" ht="26.25" customHeight="1" x14ac:dyDescent="0.15">
      <c r="A122" s="860"/>
      <c r="B122" s="861"/>
      <c r="C122" s="864" t="s">
        <v>445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386</v>
      </c>
      <c r="AB122" s="820"/>
      <c r="AC122" s="820"/>
      <c r="AD122" s="820"/>
      <c r="AE122" s="821"/>
      <c r="AF122" s="822" t="s">
        <v>386</v>
      </c>
      <c r="AG122" s="820"/>
      <c r="AH122" s="820"/>
      <c r="AI122" s="820"/>
      <c r="AJ122" s="821"/>
      <c r="AK122" s="822" t="s">
        <v>386</v>
      </c>
      <c r="AL122" s="820"/>
      <c r="AM122" s="820"/>
      <c r="AN122" s="820"/>
      <c r="AO122" s="821"/>
      <c r="AP122" s="867" t="s">
        <v>386</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9410671</v>
      </c>
      <c r="BR122" s="888"/>
      <c r="BS122" s="888"/>
      <c r="BT122" s="888"/>
      <c r="BU122" s="888"/>
      <c r="BV122" s="888">
        <v>9305916</v>
      </c>
      <c r="BW122" s="888"/>
      <c r="BX122" s="888"/>
      <c r="BY122" s="888"/>
      <c r="BZ122" s="888"/>
      <c r="CA122" s="888">
        <v>9258014</v>
      </c>
      <c r="CB122" s="888"/>
      <c r="CC122" s="888"/>
      <c r="CD122" s="888"/>
      <c r="CE122" s="888"/>
      <c r="CF122" s="889">
        <v>184.8</v>
      </c>
      <c r="CG122" s="890"/>
      <c r="CH122" s="890"/>
      <c r="CI122" s="890"/>
      <c r="CJ122" s="890"/>
      <c r="CK122" s="912"/>
      <c r="CL122" s="898"/>
      <c r="CM122" s="898"/>
      <c r="CN122" s="898"/>
      <c r="CO122" s="899"/>
      <c r="CP122" s="878" t="s">
        <v>467</v>
      </c>
      <c r="CQ122" s="879"/>
      <c r="CR122" s="879"/>
      <c r="CS122" s="879"/>
      <c r="CT122" s="879"/>
      <c r="CU122" s="879"/>
      <c r="CV122" s="879"/>
      <c r="CW122" s="879"/>
      <c r="CX122" s="879"/>
      <c r="CY122" s="879"/>
      <c r="CZ122" s="879"/>
      <c r="DA122" s="879"/>
      <c r="DB122" s="879"/>
      <c r="DC122" s="879"/>
      <c r="DD122" s="879"/>
      <c r="DE122" s="879"/>
      <c r="DF122" s="880"/>
      <c r="DG122" s="856" t="s">
        <v>431</v>
      </c>
      <c r="DH122" s="857"/>
      <c r="DI122" s="857"/>
      <c r="DJ122" s="857"/>
      <c r="DK122" s="857"/>
      <c r="DL122" s="857" t="s">
        <v>138</v>
      </c>
      <c r="DM122" s="857"/>
      <c r="DN122" s="857"/>
      <c r="DO122" s="857"/>
      <c r="DP122" s="857"/>
      <c r="DQ122" s="857" t="s">
        <v>431</v>
      </c>
      <c r="DR122" s="857"/>
      <c r="DS122" s="857"/>
      <c r="DT122" s="857"/>
      <c r="DU122" s="857"/>
      <c r="DV122" s="834" t="s">
        <v>431</v>
      </c>
      <c r="DW122" s="834"/>
      <c r="DX122" s="834"/>
      <c r="DY122" s="834"/>
      <c r="DZ122" s="835"/>
    </row>
    <row r="123" spans="1:130" s="246" customFormat="1" ht="26.25" customHeight="1" x14ac:dyDescent="0.15">
      <c r="A123" s="860"/>
      <c r="B123" s="861"/>
      <c r="C123" s="864" t="s">
        <v>451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431</v>
      </c>
      <c r="AB123" s="820"/>
      <c r="AC123" s="820"/>
      <c r="AD123" s="820"/>
      <c r="AE123" s="821"/>
      <c r="AF123" s="822" t="s">
        <v>431</v>
      </c>
      <c r="AG123" s="820"/>
      <c r="AH123" s="820"/>
      <c r="AI123" s="820"/>
      <c r="AJ123" s="821"/>
      <c r="AK123" s="822" t="s">
        <v>431</v>
      </c>
      <c r="AL123" s="820"/>
      <c r="AM123" s="820"/>
      <c r="AN123" s="820"/>
      <c r="AO123" s="821"/>
      <c r="AP123" s="867" t="s">
        <v>386</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468</v>
      </c>
      <c r="BP123" s="921"/>
      <c r="BQ123" s="875">
        <v>13147148</v>
      </c>
      <c r="BR123" s="876"/>
      <c r="BS123" s="876"/>
      <c r="BT123" s="876"/>
      <c r="BU123" s="876"/>
      <c r="BV123" s="876">
        <v>13538318</v>
      </c>
      <c r="BW123" s="876"/>
      <c r="BX123" s="876"/>
      <c r="BY123" s="876"/>
      <c r="BZ123" s="876"/>
      <c r="CA123" s="876">
        <v>13494362</v>
      </c>
      <c r="CB123" s="876"/>
      <c r="CC123" s="876"/>
      <c r="CD123" s="876"/>
      <c r="CE123" s="876"/>
      <c r="CF123" s="786"/>
      <c r="CG123" s="787"/>
      <c r="CH123" s="787"/>
      <c r="CI123" s="787"/>
      <c r="CJ123" s="877"/>
      <c r="CK123" s="912"/>
      <c r="CL123" s="898"/>
      <c r="CM123" s="898"/>
      <c r="CN123" s="898"/>
      <c r="CO123" s="899"/>
      <c r="CP123" s="878" t="s">
        <v>469</v>
      </c>
      <c r="CQ123" s="879"/>
      <c r="CR123" s="879"/>
      <c r="CS123" s="879"/>
      <c r="CT123" s="879"/>
      <c r="CU123" s="879"/>
      <c r="CV123" s="879"/>
      <c r="CW123" s="879"/>
      <c r="CX123" s="879"/>
      <c r="CY123" s="879"/>
      <c r="CZ123" s="879"/>
      <c r="DA123" s="879"/>
      <c r="DB123" s="879"/>
      <c r="DC123" s="879"/>
      <c r="DD123" s="879"/>
      <c r="DE123" s="879"/>
      <c r="DF123" s="880"/>
      <c r="DG123" s="819" t="s">
        <v>432</v>
      </c>
      <c r="DH123" s="820"/>
      <c r="DI123" s="820"/>
      <c r="DJ123" s="820"/>
      <c r="DK123" s="821"/>
      <c r="DL123" s="822" t="s">
        <v>432</v>
      </c>
      <c r="DM123" s="820"/>
      <c r="DN123" s="820"/>
      <c r="DO123" s="820"/>
      <c r="DP123" s="821"/>
      <c r="DQ123" s="822" t="s">
        <v>432</v>
      </c>
      <c r="DR123" s="820"/>
      <c r="DS123" s="820"/>
      <c r="DT123" s="820"/>
      <c r="DU123" s="821"/>
      <c r="DV123" s="867" t="s">
        <v>432</v>
      </c>
      <c r="DW123" s="868"/>
      <c r="DX123" s="868"/>
      <c r="DY123" s="868"/>
      <c r="DZ123" s="869"/>
    </row>
    <row r="124" spans="1:130" s="246" customFormat="1" ht="26.25" customHeight="1" thickBot="1" x14ac:dyDescent="0.2">
      <c r="A124" s="860"/>
      <c r="B124" s="861"/>
      <c r="C124" s="864" t="s">
        <v>454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432</v>
      </c>
      <c r="AB124" s="820"/>
      <c r="AC124" s="820"/>
      <c r="AD124" s="820"/>
      <c r="AE124" s="821"/>
      <c r="AF124" s="822" t="s">
        <v>138</v>
      </c>
      <c r="AG124" s="820"/>
      <c r="AH124" s="820"/>
      <c r="AI124" s="820"/>
      <c r="AJ124" s="821"/>
      <c r="AK124" s="822" t="s">
        <v>432</v>
      </c>
      <c r="AL124" s="820"/>
      <c r="AM124" s="820"/>
      <c r="AN124" s="820"/>
      <c r="AO124" s="821"/>
      <c r="AP124" s="867" t="s">
        <v>432</v>
      </c>
      <c r="AQ124" s="868"/>
      <c r="AR124" s="868"/>
      <c r="AS124" s="868"/>
      <c r="AT124" s="869"/>
      <c r="AU124" s="870" t="s">
        <v>470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33.4</v>
      </c>
      <c r="BR124" s="874"/>
      <c r="BS124" s="874"/>
      <c r="BT124" s="874"/>
      <c r="BU124" s="874"/>
      <c r="BV124" s="874">
        <v>20.9</v>
      </c>
      <c r="BW124" s="874"/>
      <c r="BX124" s="874"/>
      <c r="BY124" s="874"/>
      <c r="BZ124" s="874"/>
      <c r="CA124" s="874">
        <v>23.1</v>
      </c>
      <c r="CB124" s="874"/>
      <c r="CC124" s="874"/>
      <c r="CD124" s="874"/>
      <c r="CE124" s="874"/>
      <c r="CF124" s="764"/>
      <c r="CG124" s="765"/>
      <c r="CH124" s="765"/>
      <c r="CI124" s="765"/>
      <c r="CJ124" s="905"/>
      <c r="CK124" s="913"/>
      <c r="CL124" s="913"/>
      <c r="CM124" s="913"/>
      <c r="CN124" s="913"/>
      <c r="CO124" s="914"/>
      <c r="CP124" s="878" t="s">
        <v>471</v>
      </c>
      <c r="CQ124" s="879"/>
      <c r="CR124" s="879"/>
      <c r="CS124" s="879"/>
      <c r="CT124" s="879"/>
      <c r="CU124" s="879"/>
      <c r="CV124" s="879"/>
      <c r="CW124" s="879"/>
      <c r="CX124" s="879"/>
      <c r="CY124" s="879"/>
      <c r="CZ124" s="879"/>
      <c r="DA124" s="879"/>
      <c r="DB124" s="879"/>
      <c r="DC124" s="879"/>
      <c r="DD124" s="879"/>
      <c r="DE124" s="879"/>
      <c r="DF124" s="880"/>
      <c r="DG124" s="802" t="s">
        <v>138</v>
      </c>
      <c r="DH124" s="803"/>
      <c r="DI124" s="803"/>
      <c r="DJ124" s="803"/>
      <c r="DK124" s="804"/>
      <c r="DL124" s="805" t="s">
        <v>138</v>
      </c>
      <c r="DM124" s="803"/>
      <c r="DN124" s="803"/>
      <c r="DO124" s="803"/>
      <c r="DP124" s="804"/>
      <c r="DQ124" s="805" t="s">
        <v>472</v>
      </c>
      <c r="DR124" s="803"/>
      <c r="DS124" s="803"/>
      <c r="DT124" s="803"/>
      <c r="DU124" s="804"/>
      <c r="DV124" s="891" t="s">
        <v>138</v>
      </c>
      <c r="DW124" s="892"/>
      <c r="DX124" s="892"/>
      <c r="DY124" s="892"/>
      <c r="DZ124" s="893"/>
    </row>
    <row r="125" spans="1:130" s="246" customFormat="1" ht="26.25" customHeight="1" x14ac:dyDescent="0.15">
      <c r="A125" s="860"/>
      <c r="B125" s="861"/>
      <c r="C125" s="864" t="s">
        <v>456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473</v>
      </c>
      <c r="AB125" s="820"/>
      <c r="AC125" s="820"/>
      <c r="AD125" s="820"/>
      <c r="AE125" s="821"/>
      <c r="AF125" s="822" t="s">
        <v>472</v>
      </c>
      <c r="AG125" s="820"/>
      <c r="AH125" s="820"/>
      <c r="AI125" s="820"/>
      <c r="AJ125" s="821"/>
      <c r="AK125" s="822" t="s">
        <v>138</v>
      </c>
      <c r="AL125" s="820"/>
      <c r="AM125" s="820"/>
      <c r="AN125" s="820"/>
      <c r="AO125" s="821"/>
      <c r="AP125" s="867" t="s">
        <v>473</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474</v>
      </c>
      <c r="CL125" s="895"/>
      <c r="CM125" s="895"/>
      <c r="CN125" s="895"/>
      <c r="CO125" s="896"/>
      <c r="CP125" s="903" t="s">
        <v>475</v>
      </c>
      <c r="CQ125" s="848"/>
      <c r="CR125" s="848"/>
      <c r="CS125" s="848"/>
      <c r="CT125" s="848"/>
      <c r="CU125" s="848"/>
      <c r="CV125" s="848"/>
      <c r="CW125" s="848"/>
      <c r="CX125" s="848"/>
      <c r="CY125" s="848"/>
      <c r="CZ125" s="848"/>
      <c r="DA125" s="848"/>
      <c r="DB125" s="848"/>
      <c r="DC125" s="848"/>
      <c r="DD125" s="848"/>
      <c r="DE125" s="848"/>
      <c r="DF125" s="849"/>
      <c r="DG125" s="904" t="s">
        <v>138</v>
      </c>
      <c r="DH125" s="885"/>
      <c r="DI125" s="885"/>
      <c r="DJ125" s="885"/>
      <c r="DK125" s="885"/>
      <c r="DL125" s="885" t="s">
        <v>138</v>
      </c>
      <c r="DM125" s="885"/>
      <c r="DN125" s="885"/>
      <c r="DO125" s="885"/>
      <c r="DP125" s="885"/>
      <c r="DQ125" s="885" t="s">
        <v>476</v>
      </c>
      <c r="DR125" s="885"/>
      <c r="DS125" s="885"/>
      <c r="DT125" s="885"/>
      <c r="DU125" s="885"/>
      <c r="DV125" s="886" t="s">
        <v>476</v>
      </c>
      <c r="DW125" s="886"/>
      <c r="DX125" s="886"/>
      <c r="DY125" s="886"/>
      <c r="DZ125" s="887"/>
    </row>
    <row r="126" spans="1:130" s="246" customFormat="1" ht="26.25" customHeight="1" thickBot="1" x14ac:dyDescent="0.2">
      <c r="A126" s="860"/>
      <c r="B126" s="861"/>
      <c r="C126" s="864" t="s">
        <v>458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80117</v>
      </c>
      <c r="AB126" s="820"/>
      <c r="AC126" s="820"/>
      <c r="AD126" s="820"/>
      <c r="AE126" s="821"/>
      <c r="AF126" s="822">
        <v>80117</v>
      </c>
      <c r="AG126" s="820"/>
      <c r="AH126" s="820"/>
      <c r="AI126" s="820"/>
      <c r="AJ126" s="821"/>
      <c r="AK126" s="822">
        <v>80117</v>
      </c>
      <c r="AL126" s="820"/>
      <c r="AM126" s="820"/>
      <c r="AN126" s="820"/>
      <c r="AO126" s="821"/>
      <c r="AP126" s="867">
        <v>1.6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477</v>
      </c>
      <c r="CQ126" s="790"/>
      <c r="CR126" s="790"/>
      <c r="CS126" s="790"/>
      <c r="CT126" s="790"/>
      <c r="CU126" s="790"/>
      <c r="CV126" s="790"/>
      <c r="CW126" s="790"/>
      <c r="CX126" s="790"/>
      <c r="CY126" s="790"/>
      <c r="CZ126" s="790"/>
      <c r="DA126" s="790"/>
      <c r="DB126" s="790"/>
      <c r="DC126" s="790"/>
      <c r="DD126" s="790"/>
      <c r="DE126" s="790"/>
      <c r="DF126" s="791"/>
      <c r="DG126" s="856" t="s">
        <v>472</v>
      </c>
      <c r="DH126" s="857"/>
      <c r="DI126" s="857"/>
      <c r="DJ126" s="857"/>
      <c r="DK126" s="857"/>
      <c r="DL126" s="857" t="s">
        <v>473</v>
      </c>
      <c r="DM126" s="857"/>
      <c r="DN126" s="857"/>
      <c r="DO126" s="857"/>
      <c r="DP126" s="857"/>
      <c r="DQ126" s="857" t="s">
        <v>478</v>
      </c>
      <c r="DR126" s="857"/>
      <c r="DS126" s="857"/>
      <c r="DT126" s="857"/>
      <c r="DU126" s="857"/>
      <c r="DV126" s="834" t="s">
        <v>479</v>
      </c>
      <c r="DW126" s="834"/>
      <c r="DX126" s="834"/>
      <c r="DY126" s="834"/>
      <c r="DZ126" s="835"/>
    </row>
    <row r="127" spans="1:130" s="246" customFormat="1" ht="26.25" customHeight="1" x14ac:dyDescent="0.15">
      <c r="A127" s="862"/>
      <c r="B127" s="863"/>
      <c r="C127" s="881" t="s">
        <v>480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66</v>
      </c>
      <c r="AB127" s="820"/>
      <c r="AC127" s="820"/>
      <c r="AD127" s="820"/>
      <c r="AE127" s="821"/>
      <c r="AF127" s="822">
        <v>57</v>
      </c>
      <c r="AG127" s="820"/>
      <c r="AH127" s="820"/>
      <c r="AI127" s="820"/>
      <c r="AJ127" s="821"/>
      <c r="AK127" s="822">
        <v>64</v>
      </c>
      <c r="AL127" s="820"/>
      <c r="AM127" s="820"/>
      <c r="AN127" s="820"/>
      <c r="AO127" s="821"/>
      <c r="AP127" s="867">
        <v>0</v>
      </c>
      <c r="AQ127" s="868"/>
      <c r="AR127" s="868"/>
      <c r="AS127" s="868"/>
      <c r="AT127" s="869"/>
      <c r="AU127" s="282"/>
      <c r="AV127" s="282"/>
      <c r="AW127" s="282"/>
      <c r="AX127" s="884" t="s">
        <v>481</v>
      </c>
      <c r="AY127" s="852"/>
      <c r="AZ127" s="852"/>
      <c r="BA127" s="852"/>
      <c r="BB127" s="852"/>
      <c r="BC127" s="852"/>
      <c r="BD127" s="852"/>
      <c r="BE127" s="853"/>
      <c r="BF127" s="851" t="s">
        <v>482</v>
      </c>
      <c r="BG127" s="852"/>
      <c r="BH127" s="852"/>
      <c r="BI127" s="852"/>
      <c r="BJ127" s="852"/>
      <c r="BK127" s="852"/>
      <c r="BL127" s="853"/>
      <c r="BM127" s="851" t="s">
        <v>483</v>
      </c>
      <c r="BN127" s="852"/>
      <c r="BO127" s="852"/>
      <c r="BP127" s="852"/>
      <c r="BQ127" s="852"/>
      <c r="BR127" s="852"/>
      <c r="BS127" s="853"/>
      <c r="BT127" s="851" t="s">
        <v>484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485</v>
      </c>
      <c r="CQ127" s="790"/>
      <c r="CR127" s="790"/>
      <c r="CS127" s="790"/>
      <c r="CT127" s="790"/>
      <c r="CU127" s="790"/>
      <c r="CV127" s="790"/>
      <c r="CW127" s="790"/>
      <c r="CX127" s="790"/>
      <c r="CY127" s="790"/>
      <c r="CZ127" s="790"/>
      <c r="DA127" s="790"/>
      <c r="DB127" s="790"/>
      <c r="DC127" s="790"/>
      <c r="DD127" s="790"/>
      <c r="DE127" s="790"/>
      <c r="DF127" s="791"/>
      <c r="DG127" s="856" t="s">
        <v>473</v>
      </c>
      <c r="DH127" s="857"/>
      <c r="DI127" s="857"/>
      <c r="DJ127" s="857"/>
      <c r="DK127" s="857"/>
      <c r="DL127" s="857" t="s">
        <v>138</v>
      </c>
      <c r="DM127" s="857"/>
      <c r="DN127" s="857"/>
      <c r="DO127" s="857"/>
      <c r="DP127" s="857"/>
      <c r="DQ127" s="857" t="s">
        <v>473</v>
      </c>
      <c r="DR127" s="857"/>
      <c r="DS127" s="857"/>
      <c r="DT127" s="857"/>
      <c r="DU127" s="857"/>
      <c r="DV127" s="834" t="s">
        <v>473</v>
      </c>
      <c r="DW127" s="834"/>
      <c r="DX127" s="834"/>
      <c r="DY127" s="834"/>
      <c r="DZ127" s="835"/>
    </row>
    <row r="128" spans="1:130" s="246" customFormat="1" ht="26.25" customHeight="1" thickBot="1" x14ac:dyDescent="0.2">
      <c r="A128" s="836" t="s">
        <v>486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487</v>
      </c>
      <c r="X128" s="838"/>
      <c r="Y128" s="838"/>
      <c r="Z128" s="839"/>
      <c r="AA128" s="840">
        <v>60332</v>
      </c>
      <c r="AB128" s="841"/>
      <c r="AC128" s="841"/>
      <c r="AD128" s="841"/>
      <c r="AE128" s="842"/>
      <c r="AF128" s="843">
        <v>59788</v>
      </c>
      <c r="AG128" s="841"/>
      <c r="AH128" s="841"/>
      <c r="AI128" s="841"/>
      <c r="AJ128" s="842"/>
      <c r="AK128" s="843">
        <v>53924</v>
      </c>
      <c r="AL128" s="841"/>
      <c r="AM128" s="841"/>
      <c r="AN128" s="841"/>
      <c r="AO128" s="842"/>
      <c r="AP128" s="844"/>
      <c r="AQ128" s="845"/>
      <c r="AR128" s="845"/>
      <c r="AS128" s="845"/>
      <c r="AT128" s="846"/>
      <c r="AU128" s="282"/>
      <c r="AV128" s="282"/>
      <c r="AW128" s="282"/>
      <c r="AX128" s="847" t="s">
        <v>488</v>
      </c>
      <c r="AY128" s="848"/>
      <c r="AZ128" s="848"/>
      <c r="BA128" s="848"/>
      <c r="BB128" s="848"/>
      <c r="BC128" s="848"/>
      <c r="BD128" s="848"/>
      <c r="BE128" s="849"/>
      <c r="BF128" s="826" t="s">
        <v>138</v>
      </c>
      <c r="BG128" s="827"/>
      <c r="BH128" s="827"/>
      <c r="BI128" s="827"/>
      <c r="BJ128" s="827"/>
      <c r="BK128" s="827"/>
      <c r="BL128" s="850"/>
      <c r="BM128" s="826">
        <v>14.4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489</v>
      </c>
      <c r="CQ128" s="768"/>
      <c r="CR128" s="768"/>
      <c r="CS128" s="768"/>
      <c r="CT128" s="768"/>
      <c r="CU128" s="768"/>
      <c r="CV128" s="768"/>
      <c r="CW128" s="768"/>
      <c r="CX128" s="768"/>
      <c r="CY128" s="768"/>
      <c r="CZ128" s="768"/>
      <c r="DA128" s="768"/>
      <c r="DB128" s="768"/>
      <c r="DC128" s="768"/>
      <c r="DD128" s="768"/>
      <c r="DE128" s="768"/>
      <c r="DF128" s="769"/>
      <c r="DG128" s="830">
        <v>1000</v>
      </c>
      <c r="DH128" s="831"/>
      <c r="DI128" s="831"/>
      <c r="DJ128" s="831"/>
      <c r="DK128" s="831"/>
      <c r="DL128" s="831">
        <v>1000</v>
      </c>
      <c r="DM128" s="831"/>
      <c r="DN128" s="831"/>
      <c r="DO128" s="831"/>
      <c r="DP128" s="831"/>
      <c r="DQ128" s="831">
        <v>1000</v>
      </c>
      <c r="DR128" s="831"/>
      <c r="DS128" s="831"/>
      <c r="DT128" s="831"/>
      <c r="DU128" s="831"/>
      <c r="DV128" s="832">
        <v>0</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490</v>
      </c>
      <c r="X129" s="817"/>
      <c r="Y129" s="817"/>
      <c r="Z129" s="818"/>
      <c r="AA129" s="819">
        <v>5966907</v>
      </c>
      <c r="AB129" s="820"/>
      <c r="AC129" s="820"/>
      <c r="AD129" s="820"/>
      <c r="AE129" s="821"/>
      <c r="AF129" s="822">
        <v>6154894</v>
      </c>
      <c r="AG129" s="820"/>
      <c r="AH129" s="820"/>
      <c r="AI129" s="820"/>
      <c r="AJ129" s="821"/>
      <c r="AK129" s="822">
        <v>6092164</v>
      </c>
      <c r="AL129" s="820"/>
      <c r="AM129" s="820"/>
      <c r="AN129" s="820"/>
      <c r="AO129" s="821"/>
      <c r="AP129" s="823"/>
      <c r="AQ129" s="824"/>
      <c r="AR129" s="824"/>
      <c r="AS129" s="824"/>
      <c r="AT129" s="825"/>
      <c r="AU129" s="284"/>
      <c r="AV129" s="284"/>
      <c r="AW129" s="284"/>
      <c r="AX129" s="789" t="s">
        <v>491</v>
      </c>
      <c r="AY129" s="790"/>
      <c r="AZ129" s="790"/>
      <c r="BA129" s="790"/>
      <c r="BB129" s="790"/>
      <c r="BC129" s="790"/>
      <c r="BD129" s="790"/>
      <c r="BE129" s="791"/>
      <c r="BF129" s="809" t="s">
        <v>138</v>
      </c>
      <c r="BG129" s="810"/>
      <c r="BH129" s="810"/>
      <c r="BI129" s="810"/>
      <c r="BJ129" s="810"/>
      <c r="BK129" s="810"/>
      <c r="BL129" s="811"/>
      <c r="BM129" s="809">
        <v>19.399999999999999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493</v>
      </c>
      <c r="X130" s="817"/>
      <c r="Y130" s="817"/>
      <c r="Z130" s="818"/>
      <c r="AA130" s="819">
        <v>1071698</v>
      </c>
      <c r="AB130" s="820"/>
      <c r="AC130" s="820"/>
      <c r="AD130" s="820"/>
      <c r="AE130" s="821"/>
      <c r="AF130" s="822">
        <v>1081814</v>
      </c>
      <c r="AG130" s="820"/>
      <c r="AH130" s="820"/>
      <c r="AI130" s="820"/>
      <c r="AJ130" s="821"/>
      <c r="AK130" s="822">
        <v>1081832</v>
      </c>
      <c r="AL130" s="820"/>
      <c r="AM130" s="820"/>
      <c r="AN130" s="820"/>
      <c r="AO130" s="821"/>
      <c r="AP130" s="823"/>
      <c r="AQ130" s="824"/>
      <c r="AR130" s="824"/>
      <c r="AS130" s="824"/>
      <c r="AT130" s="825"/>
      <c r="AU130" s="284"/>
      <c r="AV130" s="284"/>
      <c r="AW130" s="284"/>
      <c r="AX130" s="789" t="s">
        <v>494</v>
      </c>
      <c r="AY130" s="790"/>
      <c r="AZ130" s="790"/>
      <c r="BA130" s="790"/>
      <c r="BB130" s="790"/>
      <c r="BC130" s="790"/>
      <c r="BD130" s="790"/>
      <c r="BE130" s="791"/>
      <c r="BF130" s="792">
        <v>13.7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495</v>
      </c>
      <c r="X131" s="800"/>
      <c r="Y131" s="800"/>
      <c r="Z131" s="801"/>
      <c r="AA131" s="802">
        <v>4895209</v>
      </c>
      <c r="AB131" s="803"/>
      <c r="AC131" s="803"/>
      <c r="AD131" s="803"/>
      <c r="AE131" s="804"/>
      <c r="AF131" s="805">
        <v>5073080</v>
      </c>
      <c r="AG131" s="803"/>
      <c r="AH131" s="803"/>
      <c r="AI131" s="803"/>
      <c r="AJ131" s="804"/>
      <c r="AK131" s="805">
        <v>5010332</v>
      </c>
      <c r="AL131" s="803"/>
      <c r="AM131" s="803"/>
      <c r="AN131" s="803"/>
      <c r="AO131" s="804"/>
      <c r="AP131" s="806"/>
      <c r="AQ131" s="807"/>
      <c r="AR131" s="807"/>
      <c r="AS131" s="807"/>
      <c r="AT131" s="808"/>
      <c r="AU131" s="284"/>
      <c r="AV131" s="284"/>
      <c r="AW131" s="284"/>
      <c r="AX131" s="767" t="s">
        <v>496</v>
      </c>
      <c r="AY131" s="768"/>
      <c r="AZ131" s="768"/>
      <c r="BA131" s="768"/>
      <c r="BB131" s="768"/>
      <c r="BC131" s="768"/>
      <c r="BD131" s="768"/>
      <c r="BE131" s="769"/>
      <c r="BF131" s="770">
        <v>23.1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498</v>
      </c>
      <c r="W132" s="780"/>
      <c r="X132" s="780"/>
      <c r="Y132" s="780"/>
      <c r="Z132" s="781"/>
      <c r="AA132" s="782">
        <v>14.14848682</v>
      </c>
      <c r="AB132" s="783"/>
      <c r="AC132" s="783"/>
      <c r="AD132" s="783"/>
      <c r="AE132" s="784"/>
      <c r="AF132" s="785">
        <v>13.489911449999999</v>
      </c>
      <c r="AG132" s="783"/>
      <c r="AH132" s="783"/>
      <c r="AI132" s="783"/>
      <c r="AJ132" s="784"/>
      <c r="AK132" s="785">
        <v>13.4716422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499</v>
      </c>
      <c r="W133" s="759"/>
      <c r="X133" s="759"/>
      <c r="Y133" s="759"/>
      <c r="Z133" s="760"/>
      <c r="AA133" s="761">
        <v>14.4</v>
      </c>
      <c r="AB133" s="762"/>
      <c r="AC133" s="762"/>
      <c r="AD133" s="762"/>
      <c r="AE133" s="763"/>
      <c r="AF133" s="761">
        <v>13.8</v>
      </c>
      <c r="AG133" s="762"/>
      <c r="AH133" s="762"/>
      <c r="AI133" s="762"/>
      <c r="AJ133" s="763"/>
      <c r="AK133" s="761">
        <v>13.7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95KcZiye4ezKfgHNSb/X6pp90vu4P8042T9vT2WKa/B7WjRADZfBRDdXO5rDJ/rKzEeOUMAtr+9QAdFVLlwWg==" saltValue="jasJv1cJLFKdiKQIMRiT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26Y2oCmcHLu3ACaonGHZPLyF1Rnuhw4q57iL87qfCnMy6P30JmtqSTmEKzUWmirODQP1McygmgLeBlSj1SxKA==" saltValue="g/g1sNl82Uc9w8ok6pag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sFkRupY+qUP9gJOU2YXI+qSbmepFuhOOSAGtUBTrAq1mfQlLSpz7xGgC7F4rnYQ8czOzd1zqlyC440gKpUnKw==" saltValue="DOBPh+CS3p9fEPEQkDEP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508</v>
      </c>
      <c r="AL9" s="1189"/>
      <c r="AM9" s="1189"/>
      <c r="AN9" s="1190"/>
      <c r="AO9" s="312">
        <v>1308041</v>
      </c>
      <c r="AP9" s="312">
        <v>103928</v>
      </c>
      <c r="AQ9" s="313">
        <v>89955</v>
      </c>
      <c r="AR9" s="314">
        <v>15.5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509</v>
      </c>
      <c r="AL10" s="1189"/>
      <c r="AM10" s="1189"/>
      <c r="AN10" s="1190"/>
      <c r="AO10" s="315">
        <v>216792</v>
      </c>
      <c r="AP10" s="315">
        <v>17225</v>
      </c>
      <c r="AQ10" s="316">
        <v>10661</v>
      </c>
      <c r="AR10" s="317">
        <v>61.6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510</v>
      </c>
      <c r="AL11" s="1189"/>
      <c r="AM11" s="1189"/>
      <c r="AN11" s="1190"/>
      <c r="AO11" s="315">
        <v>272251</v>
      </c>
      <c r="AP11" s="315">
        <v>21631</v>
      </c>
      <c r="AQ11" s="316">
        <v>13679</v>
      </c>
      <c r="AR11" s="317">
        <v>58.1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511</v>
      </c>
      <c r="AL12" s="1189"/>
      <c r="AM12" s="1189"/>
      <c r="AN12" s="1190"/>
      <c r="AO12" s="315" t="s">
        <v>512</v>
      </c>
      <c r="AP12" s="315" t="s">
        <v>512</v>
      </c>
      <c r="AQ12" s="316">
        <v>972</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513</v>
      </c>
      <c r="AL13" s="1189"/>
      <c r="AM13" s="1189"/>
      <c r="AN13" s="1190"/>
      <c r="AO13" s="315" t="s">
        <v>512</v>
      </c>
      <c r="AP13" s="315" t="s">
        <v>512</v>
      </c>
      <c r="AQ13" s="316">
        <v>32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514</v>
      </c>
      <c r="AL14" s="1189"/>
      <c r="AM14" s="1189"/>
      <c r="AN14" s="1190"/>
      <c r="AO14" s="315">
        <v>92539</v>
      </c>
      <c r="AP14" s="315">
        <v>7353</v>
      </c>
      <c r="AQ14" s="316">
        <v>4100</v>
      </c>
      <c r="AR14" s="317">
        <v>79.3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515</v>
      </c>
      <c r="AL15" s="1189"/>
      <c r="AM15" s="1189"/>
      <c r="AN15" s="1190"/>
      <c r="AO15" s="315">
        <v>70886</v>
      </c>
      <c r="AP15" s="315">
        <v>5632</v>
      </c>
      <c r="AQ15" s="316">
        <v>1979</v>
      </c>
      <c r="AR15" s="317">
        <v>184.6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516</v>
      </c>
      <c r="AL16" s="1192"/>
      <c r="AM16" s="1192"/>
      <c r="AN16" s="1193"/>
      <c r="AO16" s="315">
        <v>-120397</v>
      </c>
      <c r="AP16" s="315">
        <v>-9566</v>
      </c>
      <c r="AQ16" s="316">
        <v>-8950</v>
      </c>
      <c r="AR16" s="317">
        <v>6.9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1840112</v>
      </c>
      <c r="AP17" s="315">
        <v>146203</v>
      </c>
      <c r="AQ17" s="316">
        <v>112428</v>
      </c>
      <c r="AR17" s="317">
        <v>30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521</v>
      </c>
      <c r="AL21" s="1186"/>
      <c r="AM21" s="1186"/>
      <c r="AN21" s="1187"/>
      <c r="AO21" s="327">
        <v>12.47</v>
      </c>
      <c r="AP21" s="328">
        <v>10.34</v>
      </c>
      <c r="AQ21" s="329">
        <v>2.13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522</v>
      </c>
      <c r="AL22" s="1186"/>
      <c r="AM22" s="1186"/>
      <c r="AN22" s="1187"/>
      <c r="AO22" s="332">
        <v>97.4</v>
      </c>
      <c r="AP22" s="333">
        <v>96.7</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526</v>
      </c>
      <c r="AL32" s="1177"/>
      <c r="AM32" s="1177"/>
      <c r="AN32" s="1178"/>
      <c r="AO32" s="342">
        <v>1584611</v>
      </c>
      <c r="AP32" s="342">
        <v>125903</v>
      </c>
      <c r="AQ32" s="343">
        <v>52443</v>
      </c>
      <c r="AR32" s="344">
        <v>140.1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527</v>
      </c>
      <c r="AL33" s="1177"/>
      <c r="AM33" s="1177"/>
      <c r="AN33" s="1178"/>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528</v>
      </c>
      <c r="AL34" s="1177"/>
      <c r="AM34" s="1177"/>
      <c r="AN34" s="1178"/>
      <c r="AO34" s="342" t="s">
        <v>512</v>
      </c>
      <c r="AP34" s="342" t="s">
        <v>512</v>
      </c>
      <c r="AQ34" s="343" t="s">
        <v>512</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529</v>
      </c>
      <c r="AL35" s="1177"/>
      <c r="AM35" s="1177"/>
      <c r="AN35" s="1178"/>
      <c r="AO35" s="342">
        <v>145576</v>
      </c>
      <c r="AP35" s="342">
        <v>11567</v>
      </c>
      <c r="AQ35" s="343">
        <v>14640</v>
      </c>
      <c r="AR35" s="344">
        <v>-21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530</v>
      </c>
      <c r="AL36" s="1177"/>
      <c r="AM36" s="1177"/>
      <c r="AN36" s="1178"/>
      <c r="AO36" s="342" t="s">
        <v>512</v>
      </c>
      <c r="AP36" s="342" t="s">
        <v>512</v>
      </c>
      <c r="AQ36" s="343">
        <v>3738</v>
      </c>
      <c r="AR36" s="344" t="s">
        <v>512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531</v>
      </c>
      <c r="AL37" s="1177"/>
      <c r="AM37" s="1177"/>
      <c r="AN37" s="1178"/>
      <c r="AO37" s="342">
        <v>80181</v>
      </c>
      <c r="AP37" s="342">
        <v>6371</v>
      </c>
      <c r="AQ37" s="343">
        <v>1128</v>
      </c>
      <c r="AR37" s="344">
        <v>464.8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532</v>
      </c>
      <c r="AL38" s="1180"/>
      <c r="AM38" s="1180"/>
      <c r="AN38" s="1181"/>
      <c r="AO38" s="345">
        <v>362</v>
      </c>
      <c r="AP38" s="345">
        <v>29</v>
      </c>
      <c r="AQ38" s="346">
        <v>7</v>
      </c>
      <c r="AR38" s="334">
        <v>314.3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533</v>
      </c>
      <c r="AL39" s="1180"/>
      <c r="AM39" s="1180"/>
      <c r="AN39" s="1181"/>
      <c r="AO39" s="342">
        <v>-53924</v>
      </c>
      <c r="AP39" s="342">
        <v>-4284</v>
      </c>
      <c r="AQ39" s="343">
        <v>-2426</v>
      </c>
      <c r="AR39" s="344">
        <v>76.599999999999994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534</v>
      </c>
      <c r="AL40" s="1177"/>
      <c r="AM40" s="1177"/>
      <c r="AN40" s="1178"/>
      <c r="AO40" s="342">
        <v>-1081832</v>
      </c>
      <c r="AP40" s="342">
        <v>-85955</v>
      </c>
      <c r="AQ40" s="343">
        <v>-48318</v>
      </c>
      <c r="AR40" s="344">
        <v>77.900000000000006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674974</v>
      </c>
      <c r="AP41" s="342">
        <v>53629</v>
      </c>
      <c r="AQ41" s="343">
        <v>21212</v>
      </c>
      <c r="AR41" s="344">
        <v>152.80000000000001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503</v>
      </c>
      <c r="AN49" s="1171" t="s">
        <v>538</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1123269</v>
      </c>
      <c r="AN51" s="364">
        <v>84361</v>
      </c>
      <c r="AO51" s="365">
        <v>-3.1</v>
      </c>
      <c r="AP51" s="366">
        <v>91837</v>
      </c>
      <c r="AQ51" s="367">
        <v>11</v>
      </c>
      <c r="AR51" s="368">
        <v>-14.1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865645</v>
      </c>
      <c r="AN52" s="372">
        <v>65013</v>
      </c>
      <c r="AO52" s="373">
        <v>12</v>
      </c>
      <c r="AP52" s="374">
        <v>54439</v>
      </c>
      <c r="AQ52" s="375">
        <v>21.7</v>
      </c>
      <c r="AR52" s="376">
        <v>-9.6999999999999993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904855</v>
      </c>
      <c r="AN53" s="364">
        <v>68748</v>
      </c>
      <c r="AO53" s="365">
        <v>-18.5</v>
      </c>
      <c r="AP53" s="366">
        <v>75972</v>
      </c>
      <c r="AQ53" s="367">
        <v>-17.3</v>
      </c>
      <c r="AR53" s="368">
        <v>-1.2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541989</v>
      </c>
      <c r="AN54" s="372">
        <v>41178</v>
      </c>
      <c r="AO54" s="373">
        <v>-36.700000000000003</v>
      </c>
      <c r="AP54" s="374">
        <v>40712</v>
      </c>
      <c r="AQ54" s="375">
        <v>-25.2</v>
      </c>
      <c r="AR54" s="376">
        <v>-11.5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1252015</v>
      </c>
      <c r="AN55" s="364">
        <v>96569</v>
      </c>
      <c r="AO55" s="365">
        <v>40.5</v>
      </c>
      <c r="AP55" s="366">
        <v>79466</v>
      </c>
      <c r="AQ55" s="367">
        <v>4.5999999999999996</v>
      </c>
      <c r="AR55" s="368">
        <v>35.9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722544</v>
      </c>
      <c r="AN56" s="372">
        <v>55730</v>
      </c>
      <c r="AO56" s="373">
        <v>35.299999999999997</v>
      </c>
      <c r="AP56" s="374">
        <v>44645</v>
      </c>
      <c r="AQ56" s="375">
        <v>9.6999999999999993</v>
      </c>
      <c r="AR56" s="376">
        <v>25.6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1906384</v>
      </c>
      <c r="AN57" s="364">
        <v>149029</v>
      </c>
      <c r="AO57" s="365">
        <v>54.3</v>
      </c>
      <c r="AP57" s="366">
        <v>90072</v>
      </c>
      <c r="AQ57" s="367">
        <v>13.3</v>
      </c>
      <c r="AR57" s="368">
        <v>41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1020117</v>
      </c>
      <c r="AN58" s="372">
        <v>79746</v>
      </c>
      <c r="AO58" s="373">
        <v>43.1</v>
      </c>
      <c r="AP58" s="374">
        <v>46083</v>
      </c>
      <c r="AQ58" s="375">
        <v>3.2</v>
      </c>
      <c r="AR58" s="376">
        <v>39.9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2077639</v>
      </c>
      <c r="AN59" s="364">
        <v>165075</v>
      </c>
      <c r="AO59" s="365">
        <v>10.8</v>
      </c>
      <c r="AP59" s="366">
        <v>88328</v>
      </c>
      <c r="AQ59" s="367">
        <v>-1.9</v>
      </c>
      <c r="AR59" s="368">
        <v>12.7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1447474</v>
      </c>
      <c r="AN60" s="372">
        <v>115007</v>
      </c>
      <c r="AO60" s="373">
        <v>44.2</v>
      </c>
      <c r="AP60" s="374">
        <v>49013</v>
      </c>
      <c r="AQ60" s="375">
        <v>6.4</v>
      </c>
      <c r="AR60" s="376">
        <v>37.799999999999997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1452832</v>
      </c>
      <c r="AN61" s="379">
        <v>112756</v>
      </c>
      <c r="AO61" s="380">
        <v>16.8</v>
      </c>
      <c r="AP61" s="381">
        <v>85135</v>
      </c>
      <c r="AQ61" s="382">
        <v>1.9</v>
      </c>
      <c r="AR61" s="368">
        <v>14.9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919554</v>
      </c>
      <c r="AN62" s="372">
        <v>71335</v>
      </c>
      <c r="AO62" s="373">
        <v>19.600000000000001</v>
      </c>
      <c r="AP62" s="374">
        <v>46978</v>
      </c>
      <c r="AQ62" s="375">
        <v>3.2</v>
      </c>
      <c r="AR62" s="376">
        <v>16.399999999999999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CqLevUADOyFAVO3vnpF1OVmX33HGU1ozXeu4CL80SNhaiBe5QcuIStqVNY4UvBeRA9StYnWv0MMakRku36k3g==" saltValue="4D8mpKxO/dGhNM97rhY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nxqJi9iVdB4JtQZ0AuPnLrlJ/3sUR2n3p4AQUGiix5b6IvC4p3zJtBvwPBNQfGA0QXbTL+1sBj/aJ6zDpWBg==" saltValue="Y/ANQNFAH20X1X37Q5eZ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9Y5siWJ9y/w8qY+BXR12gxSUvMl13wt6RVbgu9lZBr5dpFEtaWtYa7Pim/aDcMav1oY8JbsW5AYGd64gSw29w==" saltValue="x6A8xlrPuK36rmbIfvkm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4" t="s">
        <v>3</v>
      </c>
      <c r="D47" s="1194"/>
      <c r="E47" s="1195"/>
      <c r="F47" s="11">
        <v>24.53</v>
      </c>
      <c r="G47" s="12">
        <v>26.25</v>
      </c>
      <c r="H47" s="12">
        <v>34.270000000000003</v>
      </c>
      <c r="I47" s="12">
        <v>36.99</v>
      </c>
      <c r="J47" s="13">
        <v>38.26</v>
      </c>
    </row>
    <row r="48" spans="2:10" ht="57.75" customHeight="1" x14ac:dyDescent="0.15">
      <c r="B48" s="14"/>
      <c r="C48" s="1196" t="s">
        <v>4</v>
      </c>
      <c r="D48" s="1196"/>
      <c r="E48" s="1197"/>
      <c r="F48" s="15">
        <v>4.7</v>
      </c>
      <c r="G48" s="16">
        <v>7.76</v>
      </c>
      <c r="H48" s="16">
        <v>6.66</v>
      </c>
      <c r="I48" s="16">
        <v>5.6</v>
      </c>
      <c r="J48" s="17">
        <v>4.4800000000000004</v>
      </c>
    </row>
    <row r="49" spans="2:10" ht="57.75" customHeight="1" thickBot="1" x14ac:dyDescent="0.2">
      <c r="B49" s="18"/>
      <c r="C49" s="1198" t="s">
        <v>5</v>
      </c>
      <c r="D49" s="1198"/>
      <c r="E49" s="1199"/>
      <c r="F49" s="19">
        <v>0.19</v>
      </c>
      <c r="G49" s="20">
        <v>5.12</v>
      </c>
      <c r="H49" s="20">
        <v>6.49</v>
      </c>
      <c r="I49" s="20">
        <v>2.9</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EBtI6dVDoGw3po/f200FsTwOxmzR0dC3XOiT6OtW3Uey85VbZVO1Zj/8WOHEcjI9KupfEFhSGjTRBQydh09Lw==" saltValue="tMLyyZLv4NgzddUlxMPQ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505us2247</cp:lastModifiedBy>
  <cp:lastPrinted>2020-03-04T02:57:17Z</cp:lastPrinted>
  <dcterms:created xsi:type="dcterms:W3CDTF">2020-02-10T06:33:40Z</dcterms:created>
  <dcterms:modified xsi:type="dcterms:W3CDTF">2020-03-04T03:01:05Z</dcterms:modified>
  <cp:category/>
</cp:coreProperties>
</file>