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09"/>
  <workbookPr codeName="ThisWorkbook"/>
  <mc:AlternateContent xmlns:mc="http://schemas.openxmlformats.org/markup-compatibility/2006">
    <mc:Choice Requires="x15">
      <x15ac:absPath xmlns:x15ac="http://schemas.microsoft.com/office/spreadsheetml/2010/11/ac" url="/Users/teradakengo/Desktop/"/>
    </mc:Choice>
  </mc:AlternateContent>
  <xr:revisionPtr revIDLastSave="0" documentId="8_{D5B184BE-DEB6-5A47-B55F-08A0BE4E7BEF}" xr6:coauthVersionLast="47" xr6:coauthVersionMax="47" xr10:uidLastSave="{00000000-0000-0000-0000-000000000000}"/>
  <bookViews>
    <workbookView xWindow="9860" yWindow="2300" windowWidth="19440" windowHeight="15000" tabRatio="90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AM36" i="10"/>
  <c r="C36" i="10"/>
  <c r="CO35" i="10"/>
  <c r="AM35"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W34" i="10"/>
  <c r="BW35" i="10" s="1"/>
  <c r="BW36" i="10" s="1"/>
  <c r="BW37" i="10" s="1"/>
  <c r="BE34" i="10"/>
  <c r="BE35" i="10" s="1"/>
  <c r="BE36" i="10" s="1"/>
  <c r="CO34" i="10" l="1"/>
</calcChain>
</file>

<file path=xl/sharedStrings.xml><?xml version="1.0" encoding="utf-8"?>
<sst xmlns="http://schemas.openxmlformats.org/spreadsheetml/2006/main" count="1096" uniqueCount="601">
  <si>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</si>
  <si>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</si>
  <si>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</si>
  <si>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</si>
  <si>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</si>
  <si>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</si>
  <si>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</si>
  <si>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</si>
  <si>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</si>
  <si>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</si>
  <si>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</si>
  <si>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</si>
  <si>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</si>
  <si>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</si>
  <si>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</si>
  <si>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</si>
  <si>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</si>
  <si>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</si>
  <si>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</si>
  <si>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</si>
  <si>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</si>
  <si>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</si>
  <si>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</si>
  <si>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</si>
  <si>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</si>
  <si>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</si>
  <si>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</si>
  <si>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</si>
  <si>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</si>
  <si>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</si>
  <si>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</si>
  <si>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</si>
  <si>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</si>
  <si>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</si>
  <si>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</si>
  <si>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</si>
  <si>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</si>
  <si>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</si>
  <si>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</si>
  <si>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</si>
  <si>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</si>
  <si>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</si>
  <si>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</si>
  <si>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</si>
  <si>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</si>
  <si>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</si>
  <si>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</si>
  <si>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</si>
  <si>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</si>
  <si>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</si>
  <si>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</si>
  <si>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</si>
  <si>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</si>
  <si>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</si>
  <si>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</si>
  <si>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</si>
  <si>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</si>
  <si>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</si>
  <si>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</si>
  <si>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</si>
  <si>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</si>
  <si>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</si>
  <si>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</si>
  <si>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</si>
  <si>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</si>
  <si>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</si>
  <si>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</si>
  <si>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</si>
  <si>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</si>
  <si>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</si>
  <si>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</si>
  <si>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</si>
  <si>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</si>
  <si>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</si>
  <si>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</si>
  <si>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</si>
  <si>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</si>
  <si>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</si>
  <si>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</si>
  <si>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</si>
  <si>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</si>
  <si>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</si>
  <si>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</si>
  <si>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</si>
  <si>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</si>
  <si>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</si>
  <si>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</si>
  <si>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</si>
  <si>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</si>
  <si>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</si>
  <si>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</si>
  <si>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</si>
  <si>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</si>
  <si>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</si>
  <si>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</si>
  <si>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</si>
  <si>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</si>
  <si>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</si>
  <si>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屋久島町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</si>
  <si>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</si>
  <si>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</si>
  <si>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</si>
  <si>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</si>
  <si>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</si>
  <si>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</si>
  <si>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</si>
  <si>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</si>
  <si>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</si>
  <si>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</si>
  <si>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</si>
  <si>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</si>
  <si>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</si>
  <si>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</si>
  <si>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</si>
  <si>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</si>
  <si>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</si>
  <si>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</si>
  <si>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</si>
  <si>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</si>
  <si>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</si>
  <si>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</si>
  <si>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</si>
  <si>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</si>
  <si>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</si>
  <si>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</si>
  <si>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</si>
  <si>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</si>
  <si>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</si>
  <si>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</si>
  <si>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</si>
  <si>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</si>
  <si>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</si>
  <si>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</si>
  <si>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</si>
  <si>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</si>
  <si>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</si>
  <si>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</si>
  <si>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</si>
  <si>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</si>
  <si>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</si>
  <si>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</si>
  <si>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</si>
  <si>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</si>
  <si>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</si>
  <si>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</si>
  <si>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</si>
  <si>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</si>
  <si>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</si>
  <si>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</si>
  <si>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</si>
  <si>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</si>
  <si>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</si>
  <si>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</si>
  <si>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</si>
  <si>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</si>
  <si>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</si>
  <si>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</si>
  <si>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</si>
  <si>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</si>
  <si>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</si>
  <si>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</si>
  <si>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</si>
  <si>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</si>
  <si>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</si>
  <si>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</si>
  <si>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</si>
  <si>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</si>
  <si>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</si>
  <si>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</si>
  <si>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</si>
  <si>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</si>
  <si>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</si>
  <si>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</si>
  <si>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</si>
  <si>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</si>
  <si>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</si>
  <si>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</si>
  <si>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</si>
  <si>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</si>
  <si>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</si>
  <si>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</si>
  <si>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</si>
  <si>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</si>
  <si>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</si>
  <si>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</si>
  <si>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</si>
  <si>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</si>
  <si>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</si>
  <si>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</si>
  <si>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</si>
  <si>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</si>
  <si>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</si>
  <si>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</si>
  <si>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</si>
  <si>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</si>
  <si>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</si>
  <si>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</si>
  <si>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</si>
  <si>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</si>
  <si>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</si>
  <si>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</si>
  <si>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</si>
  <si>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</si>
  <si>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</si>
  <si>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</si>
  <si>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</si>
  <si>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</si>
  <si>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</si>
  <si>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</si>
  <si>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</si>
  <si>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</si>
  <si>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</si>
  <si>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鹿児島県屋久島町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</si>
  <si>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</si>
  <si>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</si>
  <si>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</si>
  <si>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</si>
  <si>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</si>
  <si>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</si>
  <si>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</si>
  <si>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</si>
  <si>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</si>
  <si>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</si>
  <si>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</si>
  <si>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</si>
  <si>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</si>
  <si>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</si>
  <si>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</si>
  <si>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</si>
  <si>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</si>
  <si>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</si>
  <si>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</si>
  <si>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</si>
  <si>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</si>
  <si>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</si>
  <si>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</si>
  <si>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</si>
  <si>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</si>
  <si>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</si>
  <si>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</si>
  <si>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</si>
  <si>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</si>
  <si>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</si>
  <si>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</si>
  <si>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</si>
  <si>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</si>
  <si>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</si>
  <si>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</si>
  <si>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</si>
  <si>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</si>
  <si>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</si>
  <si>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</si>
  <si>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</si>
  <si>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</si>
  <si>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</si>
  <si>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</si>
  <si>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</si>
  <si>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</si>
  <si>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</si>
  <si>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</si>
  <si>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</si>
  <si>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</si>
  <si>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</si>
  <si>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</si>
  <si>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</si>
  <si>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</si>
  <si>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</si>
  <si>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</si>
  <si>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</si>
  <si>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</si>
  <si>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</si>
  <si>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</si>
  <si>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</si>
  <si>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</si>
  <si>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</si>
  <si>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</si>
  <si>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</si>
  <si>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</si>
  <si>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</si>
  <si>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</si>
  <si>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</si>
  <si>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</si>
  <si>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</si>
  <si>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</si>
  <si>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</si>
  <si>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</si>
  <si>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</si>
  <si>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</si>
  <si>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</si>
  <si>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</si>
  <si>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</si>
  <si>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</si>
  <si>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</si>
  <si>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</si>
  <si>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</si>
  <si>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</si>
  <si>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</si>
  <si>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</si>
  <si>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</si>
  <si>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</si>
  <si>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</si>
  <si>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</si>
  <si>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</si>
  <si>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</si>
  <si>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</si>
  <si>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</si>
  <si>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</si>
  <si>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</si>
  <si>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</si>
  <si>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</si>
  <si>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</si>
  <si>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</si>
  <si>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</si>
  <si>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</si>
  <si>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</si>
  <si>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</si>
  <si>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</si>
  <si>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</si>
  <si>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</si>
  <si>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</si>
  <si>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</si>
  <si>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</si>
  <si>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</si>
  <si>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</si>
  <si>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</si>
  <si>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</si>
  <si>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</si>
  <si>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</si>
  <si>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</si>
  <si>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</si>
  <si>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</si>
  <si>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</si>
  <si>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</si>
  <si>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</si>
  <si>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</si>
  <si>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</si>
  <si>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</si>
  <si>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</si>
  <si>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</si>
  <si>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</si>
  <si>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</si>
  <si>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</si>
  <si>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</si>
  <si>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</si>
  <si>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</si>
  <si>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</si>
  <si>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</si>
  <si>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</si>
  <si>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</si>
  <si>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</si>
  <si>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</si>
  <si>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</si>
  <si>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</si>
  <si>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</si>
  <si>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</si>
  <si>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</si>
  <si>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</si>
  <si>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</si>
  <si>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</si>
  <si>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</si>
  <si>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</si>
  <si>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鹿児島県屋久島町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</si>
  <si>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</si>
  <si>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</si>
  <si>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</si>
  <si>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</si>
  <si>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</si>
  <si>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</si>
  <si>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</si>
  <si>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</si>
  <si>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</si>
  <si>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</si>
  <si>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</si>
  <si>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</si>
  <si>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</si>
  <si>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</si>
  <si>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</si>
  <si>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</si>
  <si>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</si>
  <si>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</si>
  <si>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</si>
  <si>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</si>
  <si>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屋久島町診療所事業特別会計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</si>
  <si>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</si>
  <si>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</si>
  <si>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</si>
  <si>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</si>
  <si>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</si>
  <si>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</si>
  <si>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</si>
  <si>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</si>
  <si>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</si>
  <si>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</si>
  <si>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</si>
  <si>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</si>
  <si>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</si>
  <si>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</si>
  <si>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屋久島町国民健康保険事業特別会計</t>
    <phoneticPr fontId="5"/>
  </si>
  <si>
    <t>屋久島町介護保険事業特別会計</t>
    <phoneticPr fontId="5"/>
  </si>
  <si>
    <t>屋久島町後期高齢者医療事業特別会計</t>
    <phoneticPr fontId="5"/>
  </si>
  <si>
    <t>屋久島町簡易水道事業特別会計</t>
    <phoneticPr fontId="5"/>
  </si>
  <si>
    <t>法非適用企業</t>
    <phoneticPr fontId="5"/>
  </si>
  <si>
    <t>屋久島町農業集落排水事業特別会計</t>
    <phoneticPr fontId="5"/>
  </si>
  <si>
    <t>屋久島町船舶事業特別会計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</si>
  <si>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</si>
  <si>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</si>
  <si>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</si>
  <si>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</si>
  <si>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</si>
  <si>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</si>
  <si>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</si>
  <si>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</si>
  <si>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</si>
  <si>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</si>
  <si>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</si>
  <si>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</si>
  <si>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</si>
  <si>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</si>
  <si>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</si>
  <si>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</si>
  <si>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</si>
  <si>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</si>
  <si>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</si>
  <si>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</si>
  <si>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</si>
  <si>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</si>
  <si>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</si>
  <si>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</si>
  <si>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</si>
  <si>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</si>
  <si>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</si>
  <si>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</si>
  <si>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</si>
  <si>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</si>
  <si>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</si>
  <si>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</si>
  <si>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</si>
  <si>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</si>
  <si>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</si>
  <si>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</si>
  <si>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</si>
  <si>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</si>
  <si>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</si>
  <si>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</si>
  <si>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</si>
  <si>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</si>
  <si>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</si>
  <si>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</si>
  <si>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</si>
  <si>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</si>
  <si>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</si>
  <si>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</si>
  <si>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</si>
  <si>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</si>
  <si>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</si>
  <si>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</si>
  <si>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</si>
  <si>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</si>
  <si>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</si>
  <si>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</si>
  <si>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</si>
  <si>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</si>
  <si>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屋久島町簡易水道事業特別会計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</si>
  <si>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</si>
  <si>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</si>
  <si>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屋久島町農業集落排水事業特別会計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</si>
  <si>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</si>
  <si>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屋久島町介護保険事業特別会計</t>
    <phoneticPr fontId="5"/>
  </si>
  <si>
    <t>(Ｆ)</t>
    <phoneticPr fontId="5"/>
  </si>
  <si>
    <t>屋久島町後期高齢者医療事業特別会計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</si>
  <si>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</si>
  <si>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</si>
  <si>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</si>
  <si>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</si>
  <si>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</si>
  <si>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</si>
  <si>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</si>
  <si>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</si>
  <si>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</si>
  <si>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</si>
  <si>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</si>
  <si>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</si>
  <si>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</si>
  <si>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</si>
  <si>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</si>
  <si>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</si>
  <si>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</si>
  <si>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</si>
  <si>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</si>
  <si>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</si>
  <si>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</si>
  <si>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</si>
  <si>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</si>
  <si>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</si>
  <si>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</si>
  <si>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</si>
  <si>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</si>
  <si>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</si>
  <si>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</si>
  <si>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</si>
  <si>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</si>
  <si>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</si>
  <si>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</si>
  <si>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</si>
  <si>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</si>
  <si>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</si>
  <si>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</si>
  <si>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</si>
  <si>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</si>
  <si>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</si>
  <si>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</si>
  <si>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</si>
  <si>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</si>
  <si>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</si>
  <si>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</si>
  <si>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</si>
  <si>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</si>
  <si>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</si>
  <si>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</si>
  <si>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</si>
  <si>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</si>
  <si>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</si>
  <si>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</si>
  <si>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</si>
  <si>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</si>
  <si>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</si>
  <si>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</si>
  <si>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</si>
  <si>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</si>
  <si>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</si>
  <si>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</si>
  <si>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</si>
  <si>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</si>
  <si>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</si>
  <si>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</si>
  <si>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</si>
  <si>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</si>
  <si>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</si>
  <si>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</si>
  <si>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</si>
  <si>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</si>
  <si>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</si>
  <si>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</si>
  <si>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</si>
  <si>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</si>
  <si>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</si>
  <si>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</si>
  <si>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</si>
  <si>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</si>
  <si>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</si>
  <si>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</si>
  <si>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</si>
  <si>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</si>
  <si>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</si>
  <si>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</si>
  <si>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</si>
  <si>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</si>
  <si>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</si>
  <si>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</si>
  <si>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0.29</t>
  </si>
  <si>
    <t>一般会計</t>
  </si>
  <si>
    <t>屋久島町介護保険事業特別会計</t>
  </si>
  <si>
    <t>屋久島町国民健康保険事業特別会計</t>
  </si>
  <si>
    <t>屋久島町診療所事業特別会計</t>
  </si>
  <si>
    <t>屋久島町後期高齢者医療事業特別会計</t>
  </si>
  <si>
    <t>屋久島町簡易水道事業特別会計</t>
  </si>
  <si>
    <t>屋久島町農業集落排水事業特別会計</t>
  </si>
  <si>
    <t>屋久島町船舶事業特別会計</t>
  </si>
  <si>
    <t>その他会計（赤字）</t>
  </si>
  <si>
    <t>その他会計（黒字）</t>
  </si>
  <si>
    <t>H25末</t>
    <phoneticPr fontId="5"/>
  </si>
  <si>
    <t>H26末</t>
    <phoneticPr fontId="5"/>
  </si>
  <si>
    <t>H27末</t>
    <phoneticPr fontId="5"/>
  </si>
  <si>
    <t>H28末</t>
    <phoneticPr fontId="5"/>
  </si>
  <si>
    <t>H29末</t>
    <phoneticPr fontId="5"/>
  </si>
  <si>
    <t>屋久島森林組合</t>
    <phoneticPr fontId="2"/>
  </si>
  <si>
    <t>○</t>
  </si>
  <si>
    <t>-</t>
    <phoneticPr fontId="2"/>
  </si>
  <si>
    <t>公共施設整備基金</t>
    <rPh sb="0" eb="2">
      <t>コウキョウ</t>
    </rPh>
    <rPh sb="2" eb="4">
      <t>シセツ</t>
    </rPh>
    <rPh sb="4" eb="6">
      <t>セイビ</t>
    </rPh>
    <rPh sb="6" eb="8">
      <t>キキン</t>
    </rPh>
    <phoneticPr fontId="2"/>
  </si>
  <si>
    <t>屋久島町だいすき基金</t>
    <rPh sb="0" eb="3">
      <t>ヤクシマ</t>
    </rPh>
    <rPh sb="3" eb="4">
      <t>チョウ</t>
    </rPh>
    <rPh sb="8" eb="10">
      <t>キキン</t>
    </rPh>
    <phoneticPr fontId="2"/>
  </si>
  <si>
    <t>岩崎育英奨学基金</t>
    <rPh sb="0" eb="2">
      <t>イワサキ</t>
    </rPh>
    <rPh sb="2" eb="4">
      <t>イクエイ</t>
    </rPh>
    <rPh sb="4" eb="6">
      <t>ショウガク</t>
    </rPh>
    <rPh sb="6" eb="8">
      <t>キキン</t>
    </rPh>
    <phoneticPr fontId="2"/>
  </si>
  <si>
    <t>未来を担う人材育成基金</t>
    <rPh sb="0" eb="2">
      <t>ミライ</t>
    </rPh>
    <rPh sb="3" eb="4">
      <t>ニナ</t>
    </rPh>
    <rPh sb="5" eb="7">
      <t>ジンザイ</t>
    </rPh>
    <rPh sb="7" eb="9">
      <t>イクセイ</t>
    </rPh>
    <rPh sb="9" eb="11">
      <t>キキン</t>
    </rPh>
    <phoneticPr fontId="2"/>
  </si>
  <si>
    <t>中山間ふるさと・水と土保全基金</t>
    <rPh sb="0" eb="1">
      <t>チュウ</t>
    </rPh>
    <rPh sb="1" eb="3">
      <t>サンカン</t>
    </rPh>
    <rPh sb="8" eb="9">
      <t>ミズ</t>
    </rPh>
    <rPh sb="10" eb="11">
      <t>ツチ</t>
    </rPh>
    <rPh sb="11" eb="13">
      <t>ホゼン</t>
    </rPh>
    <rPh sb="13" eb="15">
      <t>キキン</t>
    </rPh>
    <phoneticPr fontId="2"/>
  </si>
  <si>
    <t>熊毛地区消防組合　一般会計</t>
    <phoneticPr fontId="2"/>
  </si>
  <si>
    <t>-</t>
    <phoneticPr fontId="2"/>
  </si>
  <si>
    <t>鹿児島県市町村総合事務組合　一般会計</t>
    <phoneticPr fontId="2"/>
  </si>
  <si>
    <t>鹿児島県後期高齢者医療広域連合　一般会計</t>
    <phoneticPr fontId="2"/>
  </si>
  <si>
    <t>鹿児島県後期高齢者医療広域連合　後期高齢者医療特別会計</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</si>
  <si>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</si>
  <si>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</si>
  <si>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</si>
  <si>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</si>
  <si>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</si>
  <si>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</si>
  <si>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</si>
  <si>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</si>
  <si>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</si>
  <si>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</si>
  <si>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実質公債費率、将来負担比率ともに類似団体と比較して高い数値となっているが、グラフの推移をみると年々数値の改善されてきていることが読み取れる。
　策定済みの「公共施設等総合管理計画」及び策定中の個別計画を基に、歳出削減や新規地方債発行額の抑制などを行い、無理のない範囲で進めて行くことで数値の改善を図っていく。</t>
    <phoneticPr fontId="5"/>
  </si>
  <si>
    <t>実質公債費比率</t>
    <phoneticPr fontId="5"/>
  </si>
  <si>
    <t xml:space="preserve">
　　公債費が高いことに比例して将来負担比率が高い数値を示している。
　　また２町合併前に建設した公共施設における財政負担が大きく、更新が遅れていることも関係している。
　　今後は将来負担比率の数値を極端に上げる事無く施設の更新を行っていかなければならないため、財政とのバランスを取りながら改善に努めたい。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</si>
</sst>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2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Border="1" applyAlignment="1">
      <alignment horizontal="center" vertical="center" wrapText="1"/>
    </xf>
    <xf numFmtId="177" fontId="12" fillId="0" borderId="5" xfId="5" applyNumberFormat="1" applyFont="1" applyBorder="1" applyAlignment="1">
      <alignment horizontal="right" vertical="center" shrinkToFit="1"/>
    </xf>
    <xf numFmtId="177" fontId="12" fillId="0" borderId="10" xfId="5" applyNumberFormat="1" applyFont="1" applyBorder="1" applyAlignment="1">
      <alignment horizontal="right" vertical="center" shrinkToFit="1"/>
    </xf>
    <xf numFmtId="0" fontId="12" fillId="0" borderId="11" xfId="1" applyFont="1" applyBorder="1" applyAlignment="1">
      <alignment horizontal="center" vertical="center" wrapText="1"/>
    </xf>
    <xf numFmtId="177" fontId="12" fillId="0" borderId="15" xfId="5" applyNumberFormat="1" applyFont="1" applyBorder="1" applyAlignment="1">
      <alignment horizontal="right" vertical="center" shrinkToFit="1"/>
    </xf>
    <xf numFmtId="177" fontId="12" fillId="0" borderId="16" xfId="5" applyNumberFormat="1" applyFont="1" applyBorder="1" applyAlignment="1">
      <alignment horizontal="right" vertical="center" shrinkToFit="1"/>
    </xf>
    <xf numFmtId="177" fontId="12" fillId="0" borderId="34" xfId="5" applyNumberFormat="1" applyFont="1" applyBorder="1" applyAlignment="1">
      <alignment horizontal="right" vertical="center" shrinkToFit="1"/>
    </xf>
    <xf numFmtId="177" fontId="12" fillId="0" borderId="35" xfId="5" applyNumberFormat="1" applyFont="1" applyBorder="1" applyAlignment="1">
      <alignment horizontal="right" vertical="center" shrinkToFit="1"/>
    </xf>
    <xf numFmtId="0" fontId="12" fillId="0" borderId="49" xfId="1" applyFont="1" applyBorder="1" applyAlignment="1">
      <alignment horizontal="center" vertical="center"/>
    </xf>
    <xf numFmtId="177" fontId="12" fillId="0" borderId="34" xfId="5" applyNumberFormat="1" applyFont="1" applyBorder="1" applyAlignment="1" applyProtection="1">
      <alignment horizontal="right" vertical="center" shrinkToFit="1"/>
      <protection locked="0"/>
    </xf>
    <xf numFmtId="177" fontId="12" fillId="0" borderId="35" xfId="5" applyNumberFormat="1" applyFont="1" applyBorder="1" applyAlignment="1" applyProtection="1">
      <alignment horizontal="right" vertical="center" shrinkToFit="1"/>
      <protection locked="0"/>
    </xf>
    <xf numFmtId="0" fontId="12" fillId="0" borderId="50" xfId="1" applyFont="1" applyBorder="1" applyAlignment="1">
      <alignment horizontal="center" vertical="center"/>
    </xf>
    <xf numFmtId="177" fontId="12" fillId="0" borderId="21" xfId="5" applyNumberFormat="1" applyFont="1" applyBorder="1" applyAlignment="1" applyProtection="1">
      <alignment horizontal="right" vertical="center" shrinkToFit="1"/>
      <protection locked="0"/>
    </xf>
    <xf numFmtId="177" fontId="12" fillId="0" borderId="22" xfId="5" applyNumberFormat="1" applyFont="1" applyBorder="1" applyAlignment="1" applyProtection="1">
      <alignment horizontal="right" vertical="center" shrinkToFit="1"/>
      <protection locked="0"/>
    </xf>
    <xf numFmtId="0" fontId="12" fillId="0" borderId="1" xfId="1" applyFont="1" applyBorder="1" applyAlignment="1">
      <alignment horizontal="center" vertical="center"/>
    </xf>
    <xf numFmtId="177" fontId="12" fillId="0" borderId="51" xfId="5" applyNumberFormat="1" applyFont="1" applyBorder="1" applyAlignment="1">
      <alignment horizontal="right" vertical="center" shrinkToFit="1"/>
    </xf>
    <xf numFmtId="177" fontId="12" fillId="0" borderId="6" xfId="5" applyNumberFormat="1" applyFont="1" applyBorder="1" applyAlignment="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56" xfId="6" applyNumberFormat="1" applyFont="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Border="1" applyAlignment="1">
      <alignment vertical="center"/>
    </xf>
    <xf numFmtId="179" fontId="16" fillId="0" borderId="59" xfId="6" applyNumberFormat="1" applyFont="1" applyBorder="1" applyAlignment="1">
      <alignment vertical="center"/>
    </xf>
    <xf numFmtId="180" fontId="16" fillId="0" borderId="57" xfId="6" applyNumberFormat="1" applyFont="1" applyBorder="1" applyAlignment="1">
      <alignment vertical="center"/>
    </xf>
    <xf numFmtId="179" fontId="16" fillId="0" borderId="60" xfId="6" applyNumberFormat="1" applyFont="1" applyBorder="1" applyAlignment="1">
      <alignment vertical="center"/>
    </xf>
    <xf numFmtId="180" fontId="16" fillId="0" borderId="61" xfId="6" applyNumberFormat="1" applyFont="1" applyBorder="1" applyAlignment="1">
      <alignment vertical="center"/>
    </xf>
    <xf numFmtId="180" fontId="16" fillId="0" borderId="58" xfId="6" applyNumberFormat="1" applyFont="1" applyBorder="1" applyAlignment="1">
      <alignment vertical="center"/>
    </xf>
    <xf numFmtId="179" fontId="16" fillId="0" borderId="58" xfId="6" applyNumberFormat="1" applyFont="1" applyBorder="1" applyAlignment="1">
      <alignment vertical="center" wrapText="1"/>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lignment vertical="center"/>
    </xf>
    <xf numFmtId="49" fontId="19" fillId="0" borderId="0" xfId="8" applyNumberFormat="1" applyFont="1">
      <alignment vertical="center"/>
    </xf>
    <xf numFmtId="0" fontId="21" fillId="0" borderId="0" xfId="8" applyFont="1">
      <alignment vertical="center"/>
    </xf>
    <xf numFmtId="0" fontId="22" fillId="0" borderId="0" xfId="8" applyFont="1">
      <alignment vertical="center"/>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3" fillId="0" borderId="47"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3" fillId="0" borderId="71" xfId="9" applyFont="1" applyBorder="1" applyAlignment="1">
      <alignment horizontal="center" vertical="center"/>
    </xf>
    <xf numFmtId="0" fontId="19" fillId="0" borderId="7" xfId="8" applyFont="1" applyBorder="1" applyAlignment="1">
      <alignment horizontal="center" vertical="center"/>
    </xf>
    <xf numFmtId="0" fontId="19" fillId="0" borderId="74" xfId="8" applyFont="1" applyBorder="1" applyAlignment="1">
      <alignment horizontal="center" vertical="center"/>
    </xf>
    <xf numFmtId="0" fontId="25" fillId="0" borderId="75" xfId="8" applyFont="1" applyBorder="1" applyAlignment="1">
      <alignment vertical="center" wrapText="1"/>
    </xf>
    <xf numFmtId="0" fontId="25" fillId="0" borderId="76" xfId="8" applyFont="1" applyBorder="1" applyAlignment="1">
      <alignment vertical="center" wrapText="1"/>
    </xf>
    <xf numFmtId="181" fontId="19" fillId="0" borderId="74" xfId="8" applyNumberFormat="1" applyFont="1" applyBorder="1">
      <alignment vertical="center"/>
    </xf>
    <xf numFmtId="181" fontId="19" fillId="0" borderId="75" xfId="8" applyNumberFormat="1" applyFont="1" applyBorder="1">
      <alignment vertical="center"/>
    </xf>
    <xf numFmtId="181" fontId="19" fillId="0" borderId="76" xfId="8" applyNumberFormat="1" applyFont="1" applyBorder="1">
      <alignment vertical="center"/>
    </xf>
    <xf numFmtId="0" fontId="19" fillId="0" borderId="7" xfId="8" applyFont="1" applyBorder="1">
      <alignment vertical="center"/>
    </xf>
    <xf numFmtId="0" fontId="19" fillId="0" borderId="66" xfId="8" applyFont="1" applyBorder="1">
      <alignment vertical="center"/>
    </xf>
    <xf numFmtId="49" fontId="19" fillId="0" borderId="7" xfId="8" applyNumberFormat="1" applyFont="1" applyBorder="1">
      <alignment vertical="center"/>
    </xf>
    <xf numFmtId="0" fontId="19" fillId="0" borderId="0" xfId="8" applyFont="1" applyAlignment="1">
      <alignment horizontal="center" vertical="center"/>
    </xf>
    <xf numFmtId="49" fontId="19" fillId="0" borderId="0" xfId="8" applyNumberFormat="1" applyFont="1" applyAlignment="1">
      <alignment horizontal="center" vertical="center"/>
    </xf>
    <xf numFmtId="0" fontId="19" fillId="0" borderId="66" xfId="8" applyFont="1" applyBorder="1" applyAlignment="1">
      <alignment horizontal="center" vertical="center"/>
    </xf>
    <xf numFmtId="0" fontId="19" fillId="0" borderId="74" xfId="8" applyFont="1" applyBorder="1">
      <alignment vertical="center"/>
    </xf>
    <xf numFmtId="0" fontId="19" fillId="0" borderId="75" xfId="8" applyFont="1" applyBorder="1">
      <alignment vertical="center"/>
    </xf>
    <xf numFmtId="0" fontId="19" fillId="0" borderId="76" xfId="8" applyFont="1" applyBorder="1">
      <alignment vertical="center"/>
    </xf>
    <xf numFmtId="0" fontId="19" fillId="0" borderId="0" xfId="10">
      <alignment vertical="center"/>
    </xf>
    <xf numFmtId="49" fontId="29" fillId="0" borderId="0" xfId="11" applyNumberFormat="1" applyFont="1">
      <alignment vertical="center"/>
    </xf>
    <xf numFmtId="49" fontId="19" fillId="0" borderId="0" xfId="11" applyNumberFormat="1" applyFont="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Alignment="1">
      <alignment horizontal="center" vertical="center" wrapText="1"/>
    </xf>
    <xf numFmtId="0" fontId="19" fillId="0" borderId="54" xfId="11" applyFont="1" applyBorder="1" applyAlignment="1">
      <alignment horizontal="center" vertical="center" wrapText="1"/>
    </xf>
    <xf numFmtId="0" fontId="19" fillId="0" borderId="0" xfId="11" applyFont="1" applyAlignment="1">
      <alignment horizontal="center"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lignment vertical="center"/>
    </xf>
    <xf numFmtId="0" fontId="19" fillId="6" borderId="0" xfId="12" applyFont="1" applyFill="1">
      <alignment vertical="center"/>
    </xf>
    <xf numFmtId="0" fontId="19" fillId="6" borderId="75"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3" fillId="6" borderId="0" xfId="12" applyFont="1" applyFill="1">
      <alignment vertical="center"/>
    </xf>
    <xf numFmtId="0" fontId="34" fillId="6" borderId="0" xfId="12" applyFont="1" applyFill="1">
      <alignment vertical="center"/>
    </xf>
    <xf numFmtId="0" fontId="34" fillId="6" borderId="0" xfId="13" applyFont="1" applyFill="1">
      <alignment vertical="center"/>
    </xf>
    <xf numFmtId="0" fontId="34" fillId="0" borderId="0" xfId="13" applyFont="1">
      <alignment vertical="center"/>
    </xf>
    <xf numFmtId="0" fontId="33" fillId="0" borderId="97" xfId="12" applyFont="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33" fillId="0" borderId="144" xfId="12" applyFont="1" applyBorder="1" applyAlignment="1" applyProtection="1">
      <alignment horizontal="center" vertical="center" shrinkToFit="1"/>
      <protection locked="0"/>
    </xf>
    <xf numFmtId="0" fontId="33" fillId="6" borderId="0" xfId="12" applyFont="1" applyFill="1" applyAlignment="1">
      <alignment horizontal="center" vertical="center" shrinkToFit="1"/>
    </xf>
    <xf numFmtId="0" fontId="33" fillId="6" borderId="0" xfId="12" applyFont="1" applyFill="1" applyAlignment="1">
      <alignment horizontal="left" vertical="center" shrinkToFit="1"/>
    </xf>
    <xf numFmtId="177" fontId="33" fillId="6" borderId="0" xfId="12" applyNumberFormat="1" applyFont="1" applyFill="1" applyAlignment="1">
      <alignment horizontal="right" vertical="center" shrinkToFit="1"/>
    </xf>
    <xf numFmtId="177" fontId="33" fillId="6" borderId="0" xfId="12" applyNumberFormat="1" applyFont="1" applyFill="1" applyAlignment="1">
      <alignment horizontal="left" vertical="center" shrinkToFit="1"/>
    </xf>
    <xf numFmtId="0" fontId="33" fillId="6" borderId="75" xfId="12" applyFont="1" applyFill="1" applyBorder="1">
      <alignment vertical="center"/>
    </xf>
    <xf numFmtId="0" fontId="33" fillId="6" borderId="75" xfId="12" applyFont="1" applyFill="1" applyBorder="1" applyAlignment="1">
      <alignment horizontal="center" vertical="center"/>
    </xf>
    <xf numFmtId="0" fontId="33" fillId="6" borderId="31" xfId="12" applyFont="1" applyFill="1" applyBorder="1">
      <alignment vertical="center"/>
    </xf>
    <xf numFmtId="0" fontId="33" fillId="6" borderId="11" xfId="12" applyFont="1" applyFill="1" applyBorder="1">
      <alignment vertical="center"/>
    </xf>
    <xf numFmtId="0" fontId="33" fillId="6" borderId="12" xfId="12" applyFont="1" applyFill="1" applyBorder="1">
      <alignment vertical="center"/>
    </xf>
    <xf numFmtId="0" fontId="33" fillId="6" borderId="66" xfId="12" applyFont="1" applyFill="1" applyBorder="1">
      <alignment vertical="center"/>
    </xf>
    <xf numFmtId="0" fontId="33" fillId="6" borderId="0" xfId="12" applyFont="1" applyFill="1" applyAlignment="1">
      <alignment horizontal="center" vertical="center"/>
    </xf>
    <xf numFmtId="0" fontId="34" fillId="6" borderId="0" xfId="12" applyFont="1" applyFill="1" applyAlignment="1">
      <alignment horizontal="center" vertical="center"/>
    </xf>
    <xf numFmtId="0" fontId="34" fillId="6" borderId="7" xfId="12" applyFont="1" applyFill="1" applyBorder="1">
      <alignment vertical="center"/>
    </xf>
    <xf numFmtId="0" fontId="36" fillId="6" borderId="0" xfId="13" applyFont="1" applyFill="1">
      <alignment vertical="center"/>
    </xf>
    <xf numFmtId="0" fontId="15" fillId="6" borderId="0" xfId="6" applyFill="1" applyProtection="1">
      <protection hidden="1"/>
    </xf>
    <xf numFmtId="0" fontId="15" fillId="6" borderId="0" xfId="6" applyFill="1"/>
    <xf numFmtId="0" fontId="1" fillId="0" borderId="0" xfId="16" applyFont="1">
      <alignment vertical="center"/>
    </xf>
    <xf numFmtId="0" fontId="33"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6" fillId="0" borderId="34" xfId="16" applyNumberFormat="1" applyFont="1" applyBorder="1" applyAlignment="1">
      <alignment horizontal="right" vertical="center" shrinkToFit="1"/>
    </xf>
    <xf numFmtId="190" fontId="16"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6" fillId="0" borderId="34" xfId="16" applyNumberFormat="1" applyFont="1" applyBorder="1" applyAlignment="1">
      <alignment horizontal="right" vertical="center" shrinkToFit="1"/>
    </xf>
    <xf numFmtId="187" fontId="16"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3"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56" xfId="19" applyNumberFormat="1" applyFont="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Border="1" applyAlignment="1">
      <alignment horizontal="right" vertical="center" shrinkToFit="1"/>
    </xf>
    <xf numFmtId="177" fontId="16" fillId="0" borderId="59" xfId="19" applyNumberFormat="1" applyFont="1" applyBorder="1" applyAlignment="1">
      <alignment horizontal="right" vertical="center" shrinkToFit="1"/>
    </xf>
    <xf numFmtId="187" fontId="16" fillId="0" borderId="57" xfId="19" applyNumberFormat="1" applyFont="1" applyBorder="1" applyAlignment="1">
      <alignment horizontal="right" vertical="center" shrinkToFit="1"/>
    </xf>
    <xf numFmtId="177" fontId="16" fillId="0" borderId="60" xfId="19" applyNumberFormat="1" applyFont="1" applyBorder="1" applyAlignment="1">
      <alignment horizontal="right" vertical="center" shrinkToFit="1"/>
    </xf>
    <xf numFmtId="187" fontId="16" fillId="0" borderId="61" xfId="19" applyNumberFormat="1" applyFont="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87" fontId="16"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5"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3" fillId="0" borderId="0" xfId="16" applyFont="1">
      <alignment vertical="center"/>
    </xf>
    <xf numFmtId="0" fontId="1" fillId="0" borderId="3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Font="1" applyAlignment="1" applyProtection="1">
      <alignment horizontal="left" vertical="center" wrapText="1"/>
      <protection hidden="1"/>
    </xf>
    <xf numFmtId="186" fontId="19" fillId="0" borderId="0" xfId="8" applyNumberFormat="1" applyFont="1" applyAlignment="1" applyProtection="1">
      <alignment horizontal="center" vertical="center" shrinkToFit="1"/>
      <protection hidden="1"/>
    </xf>
    <xf numFmtId="0" fontId="19" fillId="0" borderId="0" xfId="8" applyFont="1" applyAlignment="1" applyProtection="1">
      <alignment horizontal="center" vertical="center" shrinkToFit="1"/>
      <protection hidden="1"/>
    </xf>
    <xf numFmtId="0" fontId="19" fillId="0" borderId="0" xfId="8" applyFont="1" applyAlignment="1">
      <alignment horizontal="center" vertical="center" shrinkToFit="1"/>
    </xf>
    <xf numFmtId="0" fontId="19" fillId="0" borderId="0" xfId="8" applyFont="1" applyAlignment="1">
      <alignment horizontal="center" vertical="center"/>
    </xf>
    <xf numFmtId="49" fontId="19" fillId="0" borderId="0" xfId="8" applyNumberFormat="1" applyFont="1" applyAlignment="1">
      <alignment horizontal="center" vertical="center"/>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0" fontId="23" fillId="0" borderId="74" xfId="7" applyFont="1" applyBorder="1" applyAlignment="1">
      <alignment horizontal="left" vertical="center"/>
    </xf>
    <xf numFmtId="0" fontId="23" fillId="0" borderId="75" xfId="7" applyFont="1" applyBorder="1" applyAlignment="1">
      <alignment horizontal="left" vertical="center"/>
    </xf>
    <xf numFmtId="0" fontId="23" fillId="0" borderId="76" xfId="7" applyFont="1" applyBorder="1" applyAlignment="1">
      <alignment horizontal="left" vertical="center"/>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66"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23" fillId="0" borderId="7" xfId="7" applyFont="1" applyBorder="1" applyAlignment="1">
      <alignment horizontal="left" vertical="center"/>
    </xf>
    <xf numFmtId="0" fontId="23" fillId="0" borderId="0" xfId="7" applyFont="1" applyAlignment="1">
      <alignment horizontal="left" vertical="center"/>
    </xf>
    <xf numFmtId="0" fontId="23" fillId="0" borderId="66" xfId="7" applyFont="1" applyBorder="1" applyAlignment="1">
      <alignment horizontal="left" vertical="center"/>
    </xf>
    <xf numFmtId="0" fontId="23" fillId="0" borderId="36" xfId="7" applyFont="1" applyBorder="1" applyAlignment="1">
      <alignment horizontal="center" vertical="center" wrapText="1"/>
    </xf>
    <xf numFmtId="0" fontId="23" fillId="0" borderId="8" xfId="7" applyFont="1" applyBorder="1" applyAlignment="1">
      <alignment horizontal="center" vertical="center" wrapText="1"/>
    </xf>
    <xf numFmtId="0" fontId="23" fillId="0" borderId="9" xfId="7" applyFont="1" applyBorder="1" applyAlignment="1">
      <alignment horizontal="center" vertical="center" wrapText="1"/>
    </xf>
    <xf numFmtId="0" fontId="23" fillId="0" borderId="7" xfId="7" applyFont="1" applyBorder="1" applyAlignment="1">
      <alignment horizontal="center" vertical="center" wrapText="1"/>
    </xf>
    <xf numFmtId="0" fontId="23" fillId="0" borderId="0" xfId="7" applyFont="1" applyAlignment="1">
      <alignment horizontal="center" vertical="center" wrapText="1"/>
    </xf>
    <xf numFmtId="0" fontId="23" fillId="0" borderId="66" xfId="7" applyFont="1" applyBorder="1" applyAlignment="1">
      <alignment horizontal="center" vertical="center" wrapText="1"/>
    </xf>
    <xf numFmtId="0" fontId="23" fillId="0" borderId="74" xfId="7" applyFont="1" applyBorder="1" applyAlignment="1">
      <alignment horizontal="center" vertical="center" wrapText="1"/>
    </xf>
    <xf numFmtId="0" fontId="23" fillId="0" borderId="75" xfId="7" applyFont="1" applyBorder="1" applyAlignment="1">
      <alignment horizontal="center" vertical="center" wrapText="1"/>
    </xf>
    <xf numFmtId="0" fontId="23" fillId="0" borderId="76" xfId="7" applyFont="1" applyBorder="1" applyAlignment="1">
      <alignment horizontal="center" vertical="center" wrapText="1"/>
    </xf>
    <xf numFmtId="0" fontId="23" fillId="0" borderId="36" xfId="7" applyFont="1" applyBorder="1" applyAlignment="1">
      <alignment horizontal="left" vertical="center"/>
    </xf>
    <xf numFmtId="0" fontId="23" fillId="0" borderId="8" xfId="7" applyFont="1" applyBorder="1" applyAlignment="1">
      <alignment horizontal="left" vertical="center"/>
    </xf>
    <xf numFmtId="0" fontId="23"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25" fillId="0" borderId="0" xfId="8" applyFont="1" applyAlignment="1">
      <alignment horizontal="left" vertical="center" wrapText="1"/>
    </xf>
    <xf numFmtId="0" fontId="25" fillId="0" borderId="66" xfId="8" applyFont="1" applyBorder="1" applyAlignment="1">
      <alignment horizontal="left" vertical="center" wrapText="1"/>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66" xfId="8" applyNumberFormat="1" applyFont="1" applyBorder="1" applyAlignment="1">
      <alignment horizontal="right" vertical="center" shrinkToFit="1"/>
    </xf>
    <xf numFmtId="178" fontId="19" fillId="0" borderId="74" xfId="8" applyNumberFormat="1" applyFont="1" applyBorder="1" applyAlignment="1">
      <alignment horizontal="right" vertical="center" shrinkToFit="1"/>
    </xf>
    <xf numFmtId="178" fontId="19" fillId="0" borderId="75" xfId="8" applyNumberFormat="1" applyFont="1" applyBorder="1" applyAlignment="1">
      <alignment horizontal="right" vertical="center" shrinkToFit="1"/>
    </xf>
    <xf numFmtId="178" fontId="19" fillId="0" borderId="76" xfId="8" applyNumberFormat="1" applyFont="1" applyBorder="1" applyAlignment="1">
      <alignment horizontal="right" vertical="center" shrinkToFit="1"/>
    </xf>
    <xf numFmtId="0" fontId="19" fillId="0" borderId="74" xfId="8" applyFont="1" applyBorder="1" applyAlignment="1">
      <alignment horizontal="left" vertical="center"/>
    </xf>
    <xf numFmtId="0" fontId="19" fillId="0" borderId="75" xfId="8" applyFont="1" applyBorder="1" applyAlignment="1">
      <alignment horizontal="left" vertical="center"/>
    </xf>
    <xf numFmtId="0" fontId="19" fillId="0" borderId="76" xfId="8" applyFont="1" applyBorder="1" applyAlignment="1">
      <alignment horizontal="left" vertical="center"/>
    </xf>
    <xf numFmtId="0" fontId="19" fillId="0" borderId="7" xfId="8" applyFont="1" applyBorder="1" applyAlignment="1">
      <alignment horizontal="left" vertical="center"/>
    </xf>
    <xf numFmtId="0" fontId="19" fillId="0" borderId="0" xfId="8" applyFont="1" applyAlignment="1">
      <alignment horizontal="left" vertical="center"/>
    </xf>
    <xf numFmtId="0" fontId="19" fillId="0" borderId="66" xfId="8" applyFont="1" applyBorder="1" applyAlignment="1">
      <alignment horizontal="left" vertical="center"/>
    </xf>
    <xf numFmtId="0" fontId="19" fillId="0" borderId="41" xfId="8" applyFont="1" applyBorder="1" applyAlignment="1">
      <alignment horizontal="center" vertical="center" wrapText="1"/>
    </xf>
    <xf numFmtId="0" fontId="19" fillId="0" borderId="12" xfId="8" applyFont="1" applyBorder="1" applyAlignment="1">
      <alignment horizontal="center" vertical="center"/>
    </xf>
    <xf numFmtId="0" fontId="19" fillId="0" borderId="48" xfId="8" applyFont="1" applyBorder="1" applyAlignment="1">
      <alignment horizontal="center" vertical="center"/>
    </xf>
    <xf numFmtId="0" fontId="19" fillId="0" borderId="37" xfId="8" applyFont="1" applyBorder="1" applyAlignment="1">
      <alignment horizontal="center" vertical="center"/>
    </xf>
    <xf numFmtId="0" fontId="19" fillId="0" borderId="54" xfId="8" applyFont="1" applyBorder="1" applyAlignment="1">
      <alignment horizontal="center" vertical="center"/>
    </xf>
    <xf numFmtId="0" fontId="19" fillId="0" borderId="40" xfId="8" applyFont="1" applyBorder="1" applyAlignment="1">
      <alignment horizontal="center" vertical="center"/>
    </xf>
    <xf numFmtId="0" fontId="19" fillId="0" borderId="12" xfId="8" applyFont="1" applyBorder="1" applyAlignment="1">
      <alignment horizontal="center" vertical="center" wrapText="1"/>
    </xf>
    <xf numFmtId="0" fontId="19" fillId="0" borderId="48"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4" xfId="8" applyFont="1" applyBorder="1" applyAlignment="1">
      <alignment horizontal="center" vertical="center" wrapText="1"/>
    </xf>
    <xf numFmtId="0" fontId="19" fillId="0" borderId="40" xfId="8" applyFont="1" applyBorder="1" applyAlignment="1">
      <alignment horizontal="center" vertical="center" wrapText="1"/>
    </xf>
    <xf numFmtId="0" fontId="25" fillId="0" borderId="41" xfId="8" applyFont="1" applyBorder="1" applyAlignment="1">
      <alignment horizontal="center" vertical="center" wrapText="1"/>
    </xf>
    <xf numFmtId="0" fontId="25" fillId="0" borderId="12" xfId="8" applyFont="1" applyBorder="1" applyAlignment="1">
      <alignment horizontal="center" vertical="center" wrapText="1"/>
    </xf>
    <xf numFmtId="0" fontId="25" fillId="0" borderId="13" xfId="8" applyFont="1" applyBorder="1" applyAlignment="1">
      <alignment horizontal="center" vertical="center" wrapText="1"/>
    </xf>
    <xf numFmtId="0" fontId="25" fillId="0" borderId="37" xfId="8" applyFont="1" applyBorder="1" applyAlignment="1">
      <alignment horizontal="center" vertical="center" wrapText="1"/>
    </xf>
    <xf numFmtId="0" fontId="25" fillId="0" borderId="54" xfId="8" applyFont="1" applyBorder="1" applyAlignment="1">
      <alignment horizontal="center" vertical="center" wrapText="1"/>
    </xf>
    <xf numFmtId="0" fontId="25" fillId="0" borderId="67" xfId="8" applyFont="1" applyBorder="1" applyAlignment="1">
      <alignment horizontal="center" vertical="center" wrapText="1"/>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48"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74" xfId="8" applyFont="1" applyBorder="1" applyAlignment="1">
      <alignment horizontal="center" vertical="center" textRotation="255"/>
    </xf>
    <xf numFmtId="0" fontId="19" fillId="0" borderId="75" xfId="8" applyFont="1" applyBorder="1" applyAlignment="1">
      <alignment horizontal="center" vertical="center" textRotation="255"/>
    </xf>
    <xf numFmtId="0" fontId="19" fillId="0" borderId="70" xfId="8" applyFont="1" applyBorder="1" applyAlignment="1">
      <alignment horizontal="center" vertical="center" textRotation="255"/>
    </xf>
    <xf numFmtId="0" fontId="19" fillId="0" borderId="41" xfId="8" applyFont="1" applyBorder="1" applyAlignment="1">
      <alignment horizontal="center" vertical="center"/>
    </xf>
    <xf numFmtId="0" fontId="25" fillId="0" borderId="48" xfId="8" applyFont="1" applyBorder="1" applyAlignment="1">
      <alignment horizontal="center" vertical="center" wrapText="1"/>
    </xf>
    <xf numFmtId="0" fontId="25" fillId="0" borderId="40" xfId="8" applyFont="1" applyBorder="1" applyAlignment="1">
      <alignment horizontal="center" vertical="center" wrapText="1"/>
    </xf>
    <xf numFmtId="0" fontId="19" fillId="0" borderId="4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37" xfId="8" applyFont="1" applyBorder="1" applyAlignment="1">
      <alignment horizontal="center" vertical="center" textRotation="255"/>
    </xf>
    <xf numFmtId="0" fontId="19" fillId="0" borderId="54"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78" fontId="19" fillId="0" borderId="44" xfId="8" applyNumberFormat="1" applyFont="1" applyBorder="1" applyAlignment="1">
      <alignment horizontal="right" vertical="center"/>
    </xf>
    <xf numFmtId="178" fontId="19" fillId="0" borderId="18" xfId="8" applyNumberFormat="1" applyFont="1" applyBorder="1" applyAlignment="1">
      <alignment horizontal="right" vertical="center"/>
    </xf>
    <xf numFmtId="178" fontId="19" fillId="0" borderId="43" xfId="8" applyNumberFormat="1" applyFont="1" applyBorder="1" applyAlignment="1">
      <alignment horizontal="right" vertical="center"/>
    </xf>
    <xf numFmtId="0" fontId="19" fillId="0" borderId="72" xfId="8" applyFont="1" applyBorder="1" applyAlignment="1">
      <alignment horizontal="center" vertical="center" shrinkToFit="1"/>
    </xf>
    <xf numFmtId="0" fontId="19" fillId="0" borderId="75" xfId="8" applyFont="1" applyBorder="1" applyAlignment="1">
      <alignment horizontal="center" vertical="center" shrinkToFit="1"/>
    </xf>
    <xf numFmtId="0" fontId="19" fillId="0" borderId="70" xfId="8" applyFont="1" applyBorder="1" applyAlignment="1">
      <alignment horizontal="center" vertical="center" shrinkToFit="1"/>
    </xf>
    <xf numFmtId="0" fontId="26" fillId="0" borderId="31" xfId="8" applyFont="1" applyBorder="1">
      <alignment vertical="center"/>
    </xf>
    <xf numFmtId="0" fontId="26" fillId="0" borderId="42" xfId="8" applyFont="1" applyBorder="1">
      <alignment vertical="center"/>
    </xf>
    <xf numFmtId="0" fontId="19" fillId="0" borderId="39" xfId="8" applyFont="1" applyBorder="1" applyAlignment="1">
      <alignment horizontal="center" vertical="center"/>
    </xf>
    <xf numFmtId="0" fontId="19" fillId="0" borderId="31" xfId="8" applyFont="1" applyBorder="1" applyAlignment="1">
      <alignment horizontal="center" vertical="center"/>
    </xf>
    <xf numFmtId="0" fontId="19" fillId="0" borderId="81"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78" xfId="8" applyFont="1" applyBorder="1" applyAlignment="1">
      <alignment horizontal="center" vertical="center"/>
    </xf>
    <xf numFmtId="0" fontId="19" fillId="0" borderId="77" xfId="8" applyFont="1" applyBorder="1" applyAlignment="1">
      <alignment horizontal="center" vertical="center"/>
    </xf>
    <xf numFmtId="0" fontId="19" fillId="0" borderId="51" xfId="8" applyFont="1" applyBorder="1" applyAlignment="1">
      <alignment horizontal="center" vertical="center"/>
    </xf>
    <xf numFmtId="183" fontId="19" fillId="0" borderId="51" xfId="8" applyNumberFormat="1" applyFont="1" applyBorder="1" applyAlignment="1">
      <alignment horizontal="right" vertical="center" shrinkToFit="1"/>
    </xf>
    <xf numFmtId="183" fontId="19" fillId="0" borderId="79" xfId="8" applyNumberFormat="1" applyFont="1" applyBorder="1" applyAlignment="1">
      <alignment horizontal="right" vertical="center" shrinkToFit="1"/>
    </xf>
    <xf numFmtId="183" fontId="19" fillId="0" borderId="6" xfId="8" applyNumberFormat="1" applyFont="1" applyBorder="1" applyAlignment="1">
      <alignment horizontal="right" vertical="center" shrinkToFit="1"/>
    </xf>
    <xf numFmtId="181" fontId="19" fillId="0" borderId="43" xfId="8" applyNumberFormat="1" applyFont="1" applyBorder="1" applyAlignment="1">
      <alignment horizontal="right" vertical="center" shrinkToFit="1"/>
    </xf>
    <xf numFmtId="0" fontId="19" fillId="0" borderId="30" xfId="8" applyFont="1" applyBorder="1">
      <alignment vertical="center"/>
    </xf>
    <xf numFmtId="178" fontId="19" fillId="0" borderId="51" xfId="8" applyNumberFormat="1" applyFont="1" applyBorder="1" applyAlignment="1">
      <alignment horizontal="right" vertical="center" shrinkToFit="1"/>
    </xf>
    <xf numFmtId="178" fontId="19" fillId="0" borderId="79" xfId="8" applyNumberFormat="1" applyFont="1" applyBorder="1" applyAlignment="1">
      <alignment horizontal="right" vertical="center" shrinkToFit="1"/>
    </xf>
    <xf numFmtId="178" fontId="19" fillId="0" borderId="6" xfId="8" applyNumberFormat="1" applyFont="1" applyBorder="1" applyAlignment="1">
      <alignment horizontal="right" vertical="center" shrinkToFit="1"/>
    </xf>
    <xf numFmtId="181" fontId="19" fillId="0" borderId="75" xfId="8" applyNumberFormat="1" applyFont="1" applyBorder="1" applyAlignment="1">
      <alignment horizontal="right" vertical="center"/>
    </xf>
    <xf numFmtId="181" fontId="19" fillId="0" borderId="76" xfId="8" applyNumberFormat="1" applyFont="1" applyBorder="1" applyAlignment="1">
      <alignment horizontal="right" vertical="center"/>
    </xf>
    <xf numFmtId="0" fontId="19" fillId="0" borderId="17" xfId="8" applyFont="1" applyBorder="1">
      <alignment vertical="center"/>
    </xf>
    <xf numFmtId="0" fontId="19" fillId="0" borderId="22" xfId="8" applyFont="1" applyBorder="1" applyAlignment="1">
      <alignment horizontal="center" vertical="center"/>
    </xf>
    <xf numFmtId="0" fontId="19" fillId="0" borderId="19" xfId="8" applyFont="1" applyBorder="1" applyAlignment="1">
      <alignment horizontal="center" vertical="center"/>
    </xf>
    <xf numFmtId="0" fontId="19" fillId="0" borderId="80" xfId="8"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4" xfId="8" applyFont="1" applyBorder="1" applyAlignment="1">
      <alignment horizontal="center" vertical="center"/>
    </xf>
    <xf numFmtId="0" fontId="19" fillId="0" borderId="75" xfId="8" applyFont="1" applyBorder="1" applyAlignment="1">
      <alignment horizontal="center" vertical="center"/>
    </xf>
    <xf numFmtId="178" fontId="19" fillId="0" borderId="8" xfId="8" applyNumberFormat="1" applyFont="1" applyBorder="1" applyAlignment="1">
      <alignment horizontal="right" vertical="center"/>
    </xf>
    <xf numFmtId="178" fontId="19" fillId="0" borderId="9" xfId="8" applyNumberFormat="1" applyFont="1" applyBorder="1" applyAlignment="1">
      <alignment horizontal="right" vertical="center"/>
    </xf>
    <xf numFmtId="0" fontId="23" fillId="0" borderId="44" xfId="9" applyFont="1" applyBorder="1" applyAlignment="1">
      <alignment horizontal="center" vertical="center" shrinkToFit="1"/>
    </xf>
    <xf numFmtId="0" fontId="23" fillId="0" borderId="18" xfId="9" applyFont="1" applyBorder="1" applyAlignment="1">
      <alignment horizontal="center" vertical="center" shrinkToFit="1"/>
    </xf>
    <xf numFmtId="0" fontId="23" fillId="0" borderId="43" xfId="9" applyFont="1" applyBorder="1" applyAlignment="1">
      <alignment horizontal="center" vertical="center" shrinkToFit="1"/>
    </xf>
    <xf numFmtId="185" fontId="23" fillId="0" borderId="41" xfId="8" applyNumberFormat="1" applyFont="1" applyBorder="1" applyAlignment="1">
      <alignment horizontal="right" vertical="center" shrinkToFit="1"/>
    </xf>
    <xf numFmtId="185" fontId="23" fillId="0" borderId="12" xfId="8" applyNumberFormat="1" applyFont="1" applyBorder="1" applyAlignment="1">
      <alignment horizontal="right" vertical="center" shrinkToFit="1"/>
    </xf>
    <xf numFmtId="185" fontId="23" fillId="0" borderId="13" xfId="8" applyNumberFormat="1" applyFont="1" applyBorder="1" applyAlignment="1">
      <alignment horizontal="right" vertical="center" shrinkToFit="1"/>
    </xf>
    <xf numFmtId="0" fontId="19" fillId="0" borderId="11" xfId="8" applyFont="1" applyBorder="1" applyAlignment="1">
      <alignment horizontal="center" vertical="center"/>
    </xf>
    <xf numFmtId="0" fontId="19" fillId="0" borderId="70" xfId="8" applyFont="1" applyBorder="1" applyAlignment="1">
      <alignment horizontal="center" vertical="center"/>
    </xf>
    <xf numFmtId="0" fontId="23" fillId="0" borderId="41" xfId="8" applyFont="1" applyBorder="1">
      <alignment vertical="center"/>
    </xf>
    <xf numFmtId="0" fontId="23" fillId="0" borderId="12" xfId="8" applyFont="1" applyBorder="1">
      <alignment vertical="center"/>
    </xf>
    <xf numFmtId="0" fontId="23" fillId="0" borderId="48" xfId="8" applyFont="1" applyBorder="1">
      <alignment vertical="center"/>
    </xf>
    <xf numFmtId="181" fontId="19" fillId="0" borderId="39" xfId="8" applyNumberFormat="1" applyFont="1" applyBorder="1" applyAlignment="1">
      <alignment horizontal="right" vertical="center" shrinkToFit="1"/>
    </xf>
    <xf numFmtId="181" fontId="19" fillId="0" borderId="31" xfId="8" applyNumberFormat="1" applyFont="1" applyBorder="1" applyAlignment="1">
      <alignment horizontal="right" vertical="center" shrinkToFit="1"/>
    </xf>
    <xf numFmtId="181" fontId="19" fillId="0" borderId="42" xfId="8" applyNumberFormat="1" applyFont="1" applyBorder="1" applyAlignment="1">
      <alignment horizontal="right" vertical="center" shrinkToFit="1"/>
    </xf>
    <xf numFmtId="181" fontId="19" fillId="0" borderId="32" xfId="8" applyNumberFormat="1" applyFont="1" applyBorder="1" applyAlignment="1">
      <alignment horizontal="right" vertical="center" shrinkToFit="1"/>
    </xf>
    <xf numFmtId="0" fontId="23" fillId="0" borderId="41" xfId="9" applyFont="1" applyBorder="1" applyAlignment="1">
      <alignment horizontal="center" vertical="center" shrinkToFit="1"/>
    </xf>
    <xf numFmtId="0" fontId="23" fillId="0" borderId="12" xfId="9" applyFont="1" applyBorder="1" applyAlignment="1">
      <alignment horizontal="center" vertical="center" shrinkToFit="1"/>
    </xf>
    <xf numFmtId="0" fontId="23" fillId="0" borderId="48" xfId="9" applyFont="1" applyBorder="1" applyAlignment="1">
      <alignment horizontal="center" vertical="center" shrinkToFit="1"/>
    </xf>
    <xf numFmtId="178" fontId="23" fillId="0" borderId="39" xfId="8" applyNumberFormat="1" applyFont="1" applyBorder="1" applyAlignment="1">
      <alignment horizontal="right" vertical="center" shrinkToFit="1"/>
    </xf>
    <xf numFmtId="178" fontId="23" fillId="0" borderId="31" xfId="8" applyNumberFormat="1" applyFont="1" applyBorder="1" applyAlignment="1">
      <alignment horizontal="right" vertical="center" shrinkToFit="1"/>
    </xf>
    <xf numFmtId="178" fontId="23" fillId="0" borderId="32" xfId="8" applyNumberFormat="1" applyFont="1" applyBorder="1" applyAlignment="1">
      <alignment horizontal="right" vertical="center" shrinkToFit="1"/>
    </xf>
    <xf numFmtId="0" fontId="19" fillId="0" borderId="24" xfId="8" applyFont="1" applyBorder="1" applyAlignment="1">
      <alignment horizontal="center" vertical="center"/>
    </xf>
    <xf numFmtId="181" fontId="19" fillId="0" borderId="74" xfId="8" applyNumberFormat="1" applyFont="1" applyBorder="1" applyAlignment="1">
      <alignment horizontal="right" vertical="center" shrinkToFit="1"/>
    </xf>
    <xf numFmtId="181" fontId="19" fillId="0" borderId="75" xfId="8" applyNumberFormat="1" applyFont="1" applyBorder="1" applyAlignment="1">
      <alignment horizontal="right" vertical="center" shrinkToFit="1"/>
    </xf>
    <xf numFmtId="181" fontId="19" fillId="0" borderId="76" xfId="8" applyNumberFormat="1" applyFont="1" applyBorder="1" applyAlignment="1">
      <alignment horizontal="right" vertical="center" shrinkToFit="1"/>
    </xf>
    <xf numFmtId="0" fontId="19" fillId="0" borderId="36" xfId="10" applyBorder="1" applyAlignment="1">
      <alignment horizontal="left" vertical="center"/>
    </xf>
    <xf numFmtId="0" fontId="19" fillId="0" borderId="8" xfId="10" applyBorder="1" applyAlignment="1">
      <alignment horizontal="left" vertical="center"/>
    </xf>
    <xf numFmtId="0" fontId="19" fillId="0" borderId="9" xfId="10" applyBorder="1" applyAlignment="1">
      <alignment horizontal="lef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66" xfId="8" applyNumberFormat="1" applyFont="1" applyBorder="1" applyAlignment="1">
      <alignment horizontal="right" vertical="center" shrinkToFit="1"/>
    </xf>
    <xf numFmtId="0" fontId="19" fillId="0" borderId="36" xfId="8" applyFont="1" applyBorder="1" applyAlignment="1">
      <alignment horizontal="center" vertical="center" wrapText="1"/>
    </xf>
    <xf numFmtId="0" fontId="19" fillId="0" borderId="8" xfId="8" applyFont="1" applyBorder="1" applyAlignment="1">
      <alignment horizontal="center" vertical="center" wrapText="1"/>
    </xf>
    <xf numFmtId="0" fontId="19" fillId="0" borderId="23" xfId="8" applyFont="1" applyBorder="1" applyAlignment="1">
      <alignment horizontal="center" vertical="center" wrapText="1"/>
    </xf>
    <xf numFmtId="0" fontId="19" fillId="0" borderId="7" xfId="8" applyFont="1" applyBorder="1" applyAlignment="1">
      <alignment horizontal="center" vertical="center" wrapText="1"/>
    </xf>
    <xf numFmtId="0" fontId="19" fillId="0" borderId="0" xfId="8" applyFont="1" applyAlignment="1">
      <alignment horizontal="center" vertical="center" wrapText="1"/>
    </xf>
    <xf numFmtId="0" fontId="19" fillId="0" borderId="38" xfId="8" applyFont="1" applyBorder="1" applyAlignment="1">
      <alignment horizontal="center" vertical="center" wrapText="1"/>
    </xf>
    <xf numFmtId="0" fontId="19" fillId="0" borderId="74" xfId="8" applyFont="1" applyBorder="1" applyAlignment="1">
      <alignment horizontal="center" vertical="center" wrapText="1"/>
    </xf>
    <xf numFmtId="0" fontId="19" fillId="0" borderId="75" xfId="8" applyFont="1" applyBorder="1" applyAlignment="1">
      <alignment horizontal="center" vertical="center" wrapText="1"/>
    </xf>
    <xf numFmtId="0" fontId="19" fillId="0" borderId="70" xfId="8" applyFont="1" applyBorder="1" applyAlignment="1">
      <alignment horizontal="center" vertical="center" wrapText="1"/>
    </xf>
    <xf numFmtId="0" fontId="23" fillId="0" borderId="62" xfId="8" applyFont="1" applyBorder="1">
      <alignment vertical="center"/>
    </xf>
    <xf numFmtId="0" fontId="23" fillId="0" borderId="25" xfId="8" applyFont="1" applyBorder="1">
      <alignment vertical="center"/>
    </xf>
    <xf numFmtId="0" fontId="23" fillId="0" borderId="46" xfId="8" applyFont="1" applyBorder="1">
      <alignment vertical="center"/>
    </xf>
    <xf numFmtId="178" fontId="23" fillId="0" borderId="62" xfId="8" applyNumberFormat="1" applyFont="1" applyBorder="1" applyAlignment="1">
      <alignment horizontal="right" vertical="center" shrinkToFit="1"/>
    </xf>
    <xf numFmtId="178" fontId="23" fillId="0" borderId="8" xfId="8" applyNumberFormat="1" applyFont="1" applyBorder="1" applyAlignment="1">
      <alignment horizontal="right" vertical="center" shrinkToFit="1"/>
    </xf>
    <xf numFmtId="178" fontId="23" fillId="0" borderId="9" xfId="8" applyNumberFormat="1" applyFont="1" applyBorder="1" applyAlignment="1">
      <alignment horizontal="right" vertical="center" shrinkToFit="1"/>
    </xf>
    <xf numFmtId="0" fontId="19" fillId="0" borderId="30" xfId="8" applyFont="1" applyBorder="1" applyAlignment="1">
      <alignment horizontal="center" vertical="center"/>
    </xf>
    <xf numFmtId="0" fontId="19" fillId="0" borderId="42" xfId="8" applyFont="1" applyBorder="1" applyAlignment="1">
      <alignment horizontal="center" vertical="center"/>
    </xf>
    <xf numFmtId="0" fontId="19" fillId="0" borderId="32" xfId="8" applyFont="1" applyBorder="1" applyAlignment="1">
      <alignment horizontal="center" vertical="center"/>
    </xf>
    <xf numFmtId="0" fontId="23" fillId="0" borderId="31" xfId="8" applyFont="1" applyBorder="1">
      <alignment vertical="center"/>
    </xf>
    <xf numFmtId="0" fontId="23" fillId="0" borderId="42"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9" xfId="8" applyFont="1" applyBorder="1" applyAlignment="1">
      <alignment horizontal="center" vertical="center"/>
    </xf>
    <xf numFmtId="0" fontId="19" fillId="0" borderId="7" xfId="8" applyFont="1" applyBorder="1" applyAlignment="1">
      <alignment horizontal="center" vertical="center"/>
    </xf>
    <xf numFmtId="0" fontId="19" fillId="0" borderId="66" xfId="8" applyFont="1" applyBorder="1" applyAlignment="1">
      <alignment horizontal="center" vertical="center"/>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66" xfId="8" applyNumberFormat="1" applyFont="1" applyBorder="1" applyAlignment="1">
      <alignment horizontal="right" vertical="center" shrinkToFit="1"/>
    </xf>
    <xf numFmtId="0" fontId="19" fillId="0" borderId="14" xfId="8" applyFont="1" applyBorder="1" applyAlignment="1">
      <alignment horizontal="center" vertical="center"/>
    </xf>
    <xf numFmtId="0" fontId="19" fillId="0" borderId="15" xfId="8" applyFont="1" applyBorder="1" applyAlignment="1">
      <alignment horizontal="center" vertical="center"/>
    </xf>
    <xf numFmtId="0" fontId="19" fillId="0" borderId="49" xfId="8" applyFont="1" applyBorder="1" applyAlignment="1">
      <alignment horizontal="center" vertical="center"/>
    </xf>
    <xf numFmtId="0" fontId="19" fillId="0" borderId="38" xfId="8" applyFont="1" applyBorder="1" applyAlignment="1">
      <alignment horizontal="center" vertical="center"/>
    </xf>
    <xf numFmtId="0" fontId="19" fillId="0" borderId="63" xfId="8" applyFont="1" applyBorder="1" applyAlignment="1">
      <alignment horizontal="center" vertical="center"/>
    </xf>
    <xf numFmtId="0" fontId="19" fillId="0" borderId="50" xfId="8" applyFont="1" applyBorder="1" applyAlignment="1">
      <alignment horizontal="center" vertical="center"/>
    </xf>
    <xf numFmtId="0" fontId="19" fillId="0" borderId="71" xfId="8" applyFont="1" applyBorder="1" applyAlignment="1">
      <alignment horizontal="center" vertical="center"/>
    </xf>
    <xf numFmtId="0" fontId="19" fillId="0" borderId="16" xfId="8" applyFont="1" applyBorder="1" applyAlignment="1">
      <alignment horizontal="center" vertical="center"/>
    </xf>
    <xf numFmtId="0" fontId="19" fillId="0" borderId="64" xfId="8" applyFont="1" applyBorder="1" applyAlignment="1">
      <alignment horizontal="center" vertical="center"/>
    </xf>
    <xf numFmtId="0" fontId="19" fillId="0" borderId="65" xfId="8" applyFont="1" applyBorder="1" applyAlignment="1">
      <alignment horizontal="center" vertical="center"/>
    </xf>
    <xf numFmtId="0" fontId="19" fillId="0" borderId="72" xfId="8" applyFont="1" applyBorder="1" applyAlignment="1">
      <alignment horizontal="center" vertical="center"/>
    </xf>
    <xf numFmtId="0" fontId="19" fillId="0" borderId="73" xfId="8" applyFont="1" applyBorder="1" applyAlignment="1">
      <alignment horizontal="center" vertical="center"/>
    </xf>
    <xf numFmtId="49" fontId="19" fillId="0" borderId="41" xfId="8" applyNumberFormat="1" applyFont="1" applyBorder="1" applyAlignment="1">
      <alignment horizontal="center" vertical="center"/>
    </xf>
    <xf numFmtId="49" fontId="19" fillId="0" borderId="12" xfId="8" applyNumberFormat="1" applyFont="1" applyBorder="1" applyAlignment="1">
      <alignment horizontal="center" vertical="center"/>
    </xf>
    <xf numFmtId="49" fontId="19" fillId="0" borderId="13" xfId="8" applyNumberFormat="1" applyFont="1" applyBorder="1" applyAlignment="1">
      <alignment horizontal="center" vertical="center"/>
    </xf>
    <xf numFmtId="49" fontId="19" fillId="0" borderId="64" xfId="8" applyNumberFormat="1" applyFont="1" applyBorder="1" applyAlignment="1">
      <alignment horizontal="center" vertical="center"/>
    </xf>
    <xf numFmtId="49" fontId="19" fillId="0" borderId="66" xfId="8" applyNumberFormat="1" applyFont="1" applyBorder="1" applyAlignment="1">
      <alignment horizontal="center" vertical="center"/>
    </xf>
    <xf numFmtId="49" fontId="19" fillId="0" borderId="72" xfId="8" applyNumberFormat="1" applyFont="1" applyBorder="1" applyAlignment="1">
      <alignment horizontal="center" vertical="center"/>
    </xf>
    <xf numFmtId="49" fontId="19" fillId="0" borderId="75" xfId="8" applyNumberFormat="1" applyFont="1" applyBorder="1" applyAlignment="1">
      <alignment horizontal="center" vertical="center"/>
    </xf>
    <xf numFmtId="49" fontId="19" fillId="0" borderId="76" xfId="8" applyNumberFormat="1" applyFont="1" applyBorder="1" applyAlignment="1">
      <alignment horizontal="center" vertical="center"/>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19" fillId="0" borderId="4"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68" xfId="8" applyFont="1" applyBorder="1" applyAlignment="1">
      <alignment horizontal="center" vertical="center"/>
    </xf>
    <xf numFmtId="0" fontId="19" fillId="0" borderId="47" xfId="8" applyFont="1" applyBorder="1" applyAlignment="1">
      <alignment horizontal="center" vertical="center"/>
    </xf>
    <xf numFmtId="0" fontId="19" fillId="0" borderId="62" xfId="8" applyFont="1" applyBorder="1" applyAlignment="1">
      <alignment horizontal="center" vertical="center"/>
    </xf>
    <xf numFmtId="0" fontId="19" fillId="0" borderId="10" xfId="8" applyFont="1" applyBorder="1" applyAlignment="1">
      <alignment horizontal="center" vertical="center"/>
    </xf>
    <xf numFmtId="0" fontId="19" fillId="0" borderId="69" xfId="8" applyFont="1" applyBorder="1" applyAlignment="1">
      <alignment horizontal="center" vertical="center"/>
    </xf>
    <xf numFmtId="0" fontId="19" fillId="0" borderId="67" xfId="8" applyFont="1" applyBorder="1" applyAlignment="1">
      <alignment horizontal="center" vertical="center"/>
    </xf>
    <xf numFmtId="0" fontId="19" fillId="0" borderId="3" xfId="8" applyFont="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lignment vertical="center"/>
    </xf>
    <xf numFmtId="0" fontId="19" fillId="0" borderId="38" xfId="11" applyFont="1" applyBorder="1">
      <alignment vertical="center"/>
    </xf>
    <xf numFmtId="178" fontId="19" fillId="0" borderId="6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78" fontId="19" fillId="0" borderId="0" xfId="11" applyNumberFormat="1" applyFont="1" applyAlignment="1">
      <alignment horizontal="right" vertical="center" shrinkToFit="1"/>
    </xf>
    <xf numFmtId="178" fontId="19" fillId="0" borderId="85" xfId="11" applyNumberFormat="1" applyFont="1" applyBorder="1" applyAlignment="1">
      <alignment horizontal="right" vertical="center" shrinkToFit="1"/>
    </xf>
    <xf numFmtId="181" fontId="19" fillId="0" borderId="88" xfId="11" applyNumberFormat="1" applyFont="1" applyBorder="1" applyAlignment="1">
      <alignment horizontal="right" vertical="center" shrinkToFit="1"/>
    </xf>
    <xf numFmtId="181" fontId="19" fillId="0" borderId="0" xfId="11" applyNumberFormat="1" applyFont="1" applyAlignment="1">
      <alignment horizontal="right" vertical="center" shrinkToFit="1"/>
    </xf>
    <xf numFmtId="181" fontId="19" fillId="0" borderId="85" xfId="11" applyNumberFormat="1" applyFont="1" applyBorder="1" applyAlignment="1">
      <alignment horizontal="right" vertical="center" shrinkToFit="1"/>
    </xf>
    <xf numFmtId="178" fontId="19" fillId="0" borderId="88" xfId="11" applyNumberFormat="1" applyFont="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19"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19" fillId="0" borderId="91" xfId="11" applyNumberFormat="1" applyFont="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81" fontId="1" fillId="0" borderId="38" xfId="11" applyNumberFormat="1" applyBorder="1" applyAlignment="1">
      <alignment horizontal="right" vertical="center" shrinkToFit="1"/>
    </xf>
    <xf numFmtId="0" fontId="19" fillId="0" borderId="64" xfId="11" applyFont="1" applyBorder="1" applyAlignment="1">
      <alignment horizontal="left" vertical="center"/>
    </xf>
    <xf numFmtId="0" fontId="19" fillId="0" borderId="0" xfId="11" applyFont="1" applyAlignment="1">
      <alignment horizontal="left" vertical="center"/>
    </xf>
    <xf numFmtId="0" fontId="19" fillId="0" borderId="38" xfId="11" applyFont="1" applyBorder="1" applyAlignment="1">
      <alignment horizontal="left" vertical="center"/>
    </xf>
    <xf numFmtId="0" fontId="1" fillId="0" borderId="38" xfId="11" applyBorder="1" applyAlignment="1">
      <alignment horizontal="right" vertical="center" shrinkToFit="1"/>
    </xf>
    <xf numFmtId="178" fontId="19" fillId="0" borderId="38" xfId="11" applyNumberFormat="1" applyFont="1" applyBorder="1" applyAlignment="1">
      <alignment horizontal="right" vertical="center" shrinkToFit="1"/>
    </xf>
    <xf numFmtId="0" fontId="19" fillId="0" borderId="64" xfId="11" applyFont="1" applyBorder="1" applyAlignment="1">
      <alignment horizontal="center" vertical="center" wrapText="1"/>
    </xf>
    <xf numFmtId="0" fontId="19" fillId="0" borderId="0" xfId="11" applyFont="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37" xfId="11" applyFont="1" applyBorder="1" applyAlignment="1">
      <alignment horizontal="left" vertical="center"/>
    </xf>
    <xf numFmtId="0" fontId="19" fillId="0" borderId="54" xfId="11" applyFont="1" applyBorder="1" applyAlignment="1">
      <alignment horizontal="left" vertical="center"/>
    </xf>
    <xf numFmtId="0" fontId="19" fillId="0" borderId="40" xfId="11" applyFont="1" applyBorder="1" applyAlignment="1">
      <alignment horizontal="left" vertical="center"/>
    </xf>
    <xf numFmtId="178" fontId="19"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178" fontId="19" fillId="0" borderId="40" xfId="11" applyNumberFormat="1" applyFont="1" applyBorder="1" applyAlignment="1">
      <alignment horizontal="right" vertical="center" shrinkToFit="1"/>
    </xf>
    <xf numFmtId="178" fontId="19" fillId="0" borderId="89" xfId="11" applyNumberFormat="1" applyFont="1" applyBorder="1" applyAlignment="1">
      <alignment horizontal="right" vertical="center" shrinkToFit="1"/>
    </xf>
    <xf numFmtId="181" fontId="19" fillId="0" borderId="90" xfId="11" applyNumberFormat="1" applyFont="1" applyBorder="1" applyAlignment="1">
      <alignment horizontal="right" vertical="center" shrinkToFit="1"/>
    </xf>
    <xf numFmtId="178" fontId="19" fillId="0" borderId="90" xfId="11" applyNumberFormat="1" applyFont="1" applyBorder="1" applyAlignment="1">
      <alignment horizontal="right" vertical="center" shrinkToFit="1"/>
    </xf>
    <xf numFmtId="181" fontId="19" fillId="0" borderId="54" xfId="11" applyNumberFormat="1" applyFont="1" applyBorder="1" applyAlignment="1">
      <alignment horizontal="right" vertical="center" shrinkToFit="1"/>
    </xf>
    <xf numFmtId="181" fontId="19" fillId="0" borderId="40" xfId="11" applyNumberFormat="1" applyFont="1" applyBorder="1" applyAlignment="1">
      <alignment horizontal="right" vertical="center" shrinkToFit="1"/>
    </xf>
    <xf numFmtId="181" fontId="19" fillId="0" borderId="86" xfId="11" applyNumberFormat="1" applyFont="1" applyBorder="1" applyAlignment="1">
      <alignment horizontal="right" vertical="center" shrinkToFit="1"/>
    </xf>
    <xf numFmtId="178" fontId="19" fillId="0" borderId="86" xfId="11" applyNumberFormat="1" applyFont="1" applyBorder="1" applyAlignment="1">
      <alignment horizontal="right" vertical="center" shrinkToFit="1"/>
    </xf>
    <xf numFmtId="181" fontId="19" fillId="0" borderId="38" xfId="11" applyNumberFormat="1" applyFont="1" applyBorder="1" applyAlignment="1">
      <alignment horizontal="right" vertical="center" shrinkToFit="1"/>
    </xf>
    <xf numFmtId="178" fontId="19" fillId="0" borderId="41" xfId="11" applyNumberFormat="1" applyFont="1" applyBorder="1" applyAlignment="1">
      <alignment horizontal="right" vertical="center" shrinkToFit="1"/>
    </xf>
    <xf numFmtId="178" fontId="19" fillId="0" borderId="12" xfId="11" applyNumberFormat="1" applyFont="1" applyBorder="1" applyAlignment="1">
      <alignment horizontal="right" vertical="center" shrinkToFit="1"/>
    </xf>
    <xf numFmtId="178" fontId="19" fillId="0" borderId="48" xfId="11" applyNumberFormat="1" applyFont="1" applyBorder="1" applyAlignment="1">
      <alignment horizontal="right" vertical="center" shrinkToFit="1"/>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48" xfId="11" applyFont="1" applyBorder="1" applyAlignment="1">
      <alignment horizontal="left"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Border="1" applyAlignment="1">
      <alignment horizontal="right" vertical="center" shrinkToFit="1"/>
    </xf>
    <xf numFmtId="181" fontId="19" fillId="0" borderId="64" xfId="11" applyNumberFormat="1" applyFont="1" applyBorder="1" applyAlignment="1">
      <alignment horizontal="right" vertical="center" shrinkToFit="1"/>
    </xf>
    <xf numFmtId="181" fontId="19"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19"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Alignment="1">
      <alignment vertical="center" textRotation="255"/>
    </xf>
    <xf numFmtId="0" fontId="19"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Border="1" applyAlignment="1">
      <alignment horizontal="right" vertical="center" shrinkToFit="1"/>
    </xf>
    <xf numFmtId="0" fontId="25" fillId="0" borderId="64" xfId="11" applyFont="1" applyBorder="1">
      <alignment vertical="center"/>
    </xf>
    <xf numFmtId="0" fontId="25" fillId="0" borderId="0" xfId="11" applyFont="1">
      <alignment vertical="center"/>
    </xf>
    <xf numFmtId="0" fontId="25" fillId="0" borderId="38" xfId="11" applyFont="1" applyBorder="1">
      <alignment vertical="center"/>
    </xf>
    <xf numFmtId="0" fontId="15" fillId="0" borderId="0" xfId="6" applyAlignment="1">
      <alignment vertical="center"/>
    </xf>
    <xf numFmtId="0" fontId="15" fillId="0" borderId="38" xfId="6" applyBorder="1" applyAlignment="1">
      <alignment vertical="center"/>
    </xf>
    <xf numFmtId="178" fontId="19" fillId="0" borderId="84" xfId="11" applyNumberFormat="1" applyFont="1" applyBorder="1" applyAlignment="1">
      <alignment horizontal="right" vertical="center" shrinkToFit="1"/>
    </xf>
    <xf numFmtId="178" fontId="19" fillId="0" borderId="82" xfId="11" applyNumberFormat="1" applyFont="1" applyBorder="1" applyAlignment="1">
      <alignment horizontal="right" vertical="center" shrinkToFit="1"/>
    </xf>
    <xf numFmtId="181" fontId="19" fillId="0" borderId="84" xfId="11" applyNumberFormat="1" applyFont="1" applyBorder="1" applyAlignment="1">
      <alignment horizontal="right" vertical="center" shrinkToFit="1"/>
    </xf>
    <xf numFmtId="181" fontId="19" fillId="0" borderId="48" xfId="11" applyNumberFormat="1" applyFont="1" applyBorder="1" applyAlignment="1">
      <alignment horizontal="right" vertical="center" shrinkToFit="1"/>
    </xf>
    <xf numFmtId="181" fontId="19" fillId="0" borderId="82" xfId="11" applyNumberFormat="1" applyFont="1" applyBorder="1" applyAlignment="1">
      <alignment horizontal="right" vertical="center" shrinkToFit="1"/>
    </xf>
    <xf numFmtId="178" fontId="19" fillId="0" borderId="64" xfId="11" applyNumberFormat="1" applyFont="1" applyBorder="1" applyAlignment="1">
      <alignment horizontal="right" vertical="center"/>
    </xf>
    <xf numFmtId="178" fontId="19" fillId="0" borderId="0" xfId="11" applyNumberFormat="1" applyFont="1" applyAlignment="1">
      <alignment horizontal="right" vertical="center"/>
    </xf>
    <xf numFmtId="178" fontId="19" fillId="0" borderId="85" xfId="11" applyNumberFormat="1" applyFont="1" applyBorder="1" applyAlignment="1">
      <alignment horizontal="right" vertical="center"/>
    </xf>
    <xf numFmtId="181" fontId="19" fillId="0" borderId="86" xfId="11" applyNumberFormat="1" applyFont="1" applyBorder="1" applyAlignment="1">
      <alignment horizontal="right" vertical="center"/>
    </xf>
    <xf numFmtId="178" fontId="19" fillId="0" borderId="88" xfId="11" applyNumberFormat="1" applyFont="1" applyBorder="1" applyAlignment="1">
      <alignment horizontal="right" vertical="center"/>
    </xf>
    <xf numFmtId="0" fontId="25" fillId="0" borderId="39" xfId="11" applyFont="1" applyBorder="1" applyAlignment="1">
      <alignment horizontal="center" vertical="center"/>
    </xf>
    <xf numFmtId="0" fontId="25" fillId="0" borderId="31" xfId="11" applyFont="1" applyBorder="1" applyAlignment="1">
      <alignment horizontal="center" vertical="center"/>
    </xf>
    <xf numFmtId="0" fontId="25" fillId="0" borderId="42" xfId="11" applyFont="1" applyBorder="1" applyAlignment="1">
      <alignment horizontal="center" vertical="center"/>
    </xf>
    <xf numFmtId="178" fontId="19" fillId="0" borderId="38" xfId="11" applyNumberFormat="1" applyFont="1" applyBorder="1" applyAlignment="1">
      <alignment horizontal="right" vertical="center"/>
    </xf>
    <xf numFmtId="181" fontId="19" fillId="0" borderId="83" xfId="11" applyNumberFormat="1" applyFont="1" applyBorder="1" applyAlignment="1">
      <alignment horizontal="right" vertical="center" shrinkToFit="1"/>
    </xf>
    <xf numFmtId="178" fontId="19" fillId="0" borderId="83" xfId="11" applyNumberFormat="1" applyFont="1" applyBorder="1" applyAlignment="1">
      <alignment horizontal="right" vertical="center" shrinkToFit="1"/>
    </xf>
    <xf numFmtId="49" fontId="22" fillId="0" borderId="1" xfId="11" applyNumberFormat="1" applyFont="1" applyBorder="1" applyAlignment="1">
      <alignment horizontal="center" vertical="center"/>
    </xf>
    <xf numFmtId="49" fontId="22" fillId="0" borderId="2" xfId="11" applyNumberFormat="1" applyFont="1" applyBorder="1" applyAlignment="1">
      <alignment horizontal="center" vertical="center"/>
    </xf>
    <xf numFmtId="49" fontId="22" fillId="0" borderId="3" xfId="11" applyNumberFormat="1" applyFont="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lignment horizontal="center" vertical="center"/>
    </xf>
    <xf numFmtId="0" fontId="33" fillId="6" borderId="70" xfId="12" applyFont="1" applyFill="1" applyBorder="1" applyAlignment="1">
      <alignment horizontal="center" vertical="center"/>
    </xf>
    <xf numFmtId="187" fontId="33" fillId="6" borderId="130" xfId="14" applyNumberFormat="1" applyFont="1" applyFill="1" applyBorder="1" applyAlignment="1">
      <alignment horizontal="right" vertical="center" shrinkToFit="1"/>
    </xf>
    <xf numFmtId="187" fontId="33" fillId="6" borderId="18" xfId="14" applyNumberFormat="1" applyFont="1" applyFill="1" applyBorder="1" applyAlignment="1">
      <alignment horizontal="right" vertical="center" shrinkToFit="1"/>
    </xf>
    <xf numFmtId="187" fontId="33" fillId="6" borderId="184" xfId="14" applyNumberFormat="1" applyFont="1" applyFill="1" applyBorder="1" applyAlignment="1">
      <alignment horizontal="right" vertical="center" shrinkToFit="1"/>
    </xf>
    <xf numFmtId="187" fontId="33" fillId="6" borderId="166" xfId="14" applyNumberFormat="1" applyFont="1" applyFill="1" applyBorder="1" applyAlignment="1">
      <alignment horizontal="right" vertical="center" shrinkToFit="1"/>
    </xf>
    <xf numFmtId="187" fontId="33" fillId="6" borderId="167" xfId="14" applyNumberFormat="1" applyFont="1" applyFill="1" applyBorder="1" applyAlignment="1">
      <alignment horizontal="right" vertical="center" shrinkToFit="1"/>
    </xf>
    <xf numFmtId="187" fontId="33" fillId="6" borderId="185" xfId="14" applyNumberFormat="1" applyFont="1" applyFill="1" applyBorder="1" applyAlignment="1">
      <alignment horizontal="right" vertical="center" shrinkToFit="1"/>
    </xf>
    <xf numFmtId="0" fontId="33" fillId="6" borderId="74" xfId="12" applyFont="1" applyFill="1" applyBorder="1">
      <alignment vertical="center"/>
    </xf>
    <xf numFmtId="0" fontId="33" fillId="6" borderId="75" xfId="12" applyFont="1" applyFill="1" applyBorder="1">
      <alignment vertical="center"/>
    </xf>
    <xf numFmtId="0" fontId="33" fillId="6" borderId="70" xfId="12" applyFont="1" applyFill="1" applyBorder="1">
      <alignment vertical="center"/>
    </xf>
    <xf numFmtId="188" fontId="33" fillId="6" borderId="72" xfId="14" applyNumberFormat="1" applyFont="1" applyFill="1" applyBorder="1" applyAlignment="1">
      <alignment horizontal="right" vertical="center" shrinkToFit="1"/>
    </xf>
    <xf numFmtId="188" fontId="33" fillId="6" borderId="75" xfId="14" applyNumberFormat="1" applyFont="1" applyFill="1" applyBorder="1" applyAlignment="1">
      <alignment horizontal="right" vertical="center" shrinkToFit="1"/>
    </xf>
    <xf numFmtId="188" fontId="33" fillId="6" borderId="70" xfId="14" applyNumberFormat="1" applyFont="1" applyFill="1" applyBorder="1" applyAlignment="1">
      <alignment horizontal="right" vertical="center" shrinkToFit="1"/>
    </xf>
    <xf numFmtId="188" fontId="33" fillId="6" borderId="181" xfId="14" applyNumberFormat="1" applyFont="1" applyFill="1" applyBorder="1" applyAlignment="1">
      <alignment horizontal="right" vertical="center" shrinkToFit="1"/>
    </xf>
    <xf numFmtId="188" fontId="33" fillId="6" borderId="182" xfId="14" applyNumberFormat="1" applyFont="1" applyFill="1" applyBorder="1" applyAlignment="1">
      <alignment horizontal="right" vertical="center" shrinkToFit="1"/>
    </xf>
    <xf numFmtId="188" fontId="33" fillId="6" borderId="183" xfId="14" applyNumberFormat="1" applyFont="1" applyFill="1" applyBorder="1" applyAlignment="1">
      <alignment horizontal="right" vertical="center" shrinkToFit="1"/>
    </xf>
    <xf numFmtId="0" fontId="33" fillId="6" borderId="11" xfId="12" applyFont="1" applyFill="1" applyBorder="1" applyAlignment="1">
      <alignment horizontal="left" vertical="center" wrapText="1"/>
    </xf>
    <xf numFmtId="0" fontId="33" fillId="6" borderId="12" xfId="12" applyFont="1" applyFill="1" applyBorder="1" applyAlignment="1">
      <alignment horizontal="left" vertical="center" wrapText="1"/>
    </xf>
    <xf numFmtId="0" fontId="33" fillId="6" borderId="74" xfId="12" applyFont="1" applyFill="1" applyBorder="1" applyAlignment="1">
      <alignment horizontal="left" vertical="center" wrapText="1"/>
    </xf>
    <xf numFmtId="0" fontId="33" fillId="6" borderId="75" xfId="12" applyFont="1" applyFill="1" applyBorder="1" applyAlignment="1">
      <alignment horizontal="left" vertical="center" wrapText="1"/>
    </xf>
    <xf numFmtId="0" fontId="33" fillId="6" borderId="12" xfId="12" applyFont="1" applyFill="1" applyBorder="1" applyAlignment="1">
      <alignment horizontal="center" vertical="center"/>
    </xf>
    <xf numFmtId="0" fontId="33" fillId="6" borderId="48" xfId="12" applyFont="1" applyFill="1" applyBorder="1" applyAlignment="1">
      <alignment horizontal="center" vertical="center"/>
    </xf>
    <xf numFmtId="187" fontId="33" fillId="6" borderId="39" xfId="14" applyNumberFormat="1" applyFont="1" applyFill="1" applyBorder="1" applyAlignment="1">
      <alignment horizontal="right" vertical="center" shrinkToFit="1"/>
    </xf>
    <xf numFmtId="187" fontId="33" fillId="6" borderId="31" xfId="14" applyNumberFormat="1" applyFont="1" applyFill="1" applyBorder="1" applyAlignment="1">
      <alignment horizontal="right" vertical="center" shrinkToFit="1"/>
    </xf>
    <xf numFmtId="187" fontId="33" fillId="6" borderId="156" xfId="14" applyNumberFormat="1" applyFont="1" applyFill="1" applyBorder="1" applyAlignment="1">
      <alignment horizontal="right" vertical="center" shrinkToFit="1"/>
    </xf>
    <xf numFmtId="187" fontId="33" fillId="6" borderId="157" xfId="14" applyNumberFormat="1" applyFont="1" applyFill="1" applyBorder="1" applyAlignment="1">
      <alignment horizontal="right" vertical="center" shrinkToFit="1"/>
    </xf>
    <xf numFmtId="187" fontId="33" fillId="6" borderId="158" xfId="14" applyNumberFormat="1" applyFont="1" applyFill="1" applyBorder="1" applyAlignment="1">
      <alignment horizontal="right" vertical="center" shrinkToFit="1"/>
    </xf>
    <xf numFmtId="187" fontId="33" fillId="6" borderId="159" xfId="14" applyNumberFormat="1" applyFont="1" applyFill="1" applyBorder="1" applyAlignment="1">
      <alignment horizontal="right" vertical="center" shrinkToFit="1"/>
    </xf>
    <xf numFmtId="187" fontId="33" fillId="6" borderId="160" xfId="14" applyNumberFormat="1" applyFont="1" applyFill="1" applyBorder="1" applyAlignment="1">
      <alignment horizontal="right" vertical="center" shrinkToFit="1"/>
    </xf>
    <xf numFmtId="0" fontId="33" fillId="6" borderId="7" xfId="12" applyFont="1" applyFill="1" applyBorder="1">
      <alignment vertical="center"/>
    </xf>
    <xf numFmtId="0" fontId="33" fillId="6" borderId="0" xfId="12" applyFont="1" applyFill="1">
      <alignment vertical="center"/>
    </xf>
    <xf numFmtId="0" fontId="33" fillId="6" borderId="38" xfId="12" applyFont="1" applyFill="1" applyBorder="1">
      <alignment vertical="center"/>
    </xf>
    <xf numFmtId="188" fontId="33" fillId="6" borderId="64" xfId="14" applyNumberFormat="1" applyFont="1" applyFill="1" applyBorder="1" applyAlignment="1">
      <alignment horizontal="right" vertical="center" shrinkToFit="1"/>
    </xf>
    <xf numFmtId="188" fontId="33" fillId="6" borderId="0" xfId="14" applyNumberFormat="1" applyFont="1" applyFill="1" applyAlignment="1">
      <alignment horizontal="right" vertical="center" shrinkToFit="1"/>
    </xf>
    <xf numFmtId="188" fontId="33" fillId="6" borderId="38" xfId="14" applyNumberFormat="1" applyFont="1" applyFill="1" applyBorder="1" applyAlignment="1">
      <alignment horizontal="right" vertical="center" shrinkToFit="1"/>
    </xf>
    <xf numFmtId="188" fontId="33" fillId="6" borderId="66"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3" fillId="6" borderId="54" xfId="12" applyFont="1" applyFill="1" applyBorder="1" applyAlignment="1">
      <alignment horizontal="left" vertical="center"/>
    </xf>
    <xf numFmtId="0" fontId="33" fillId="6" borderId="54" xfId="12" applyFont="1" applyFill="1" applyBorder="1" applyAlignment="1">
      <alignment horizontal="right" vertical="center" wrapText="1"/>
    </xf>
    <xf numFmtId="0" fontId="33" fillId="6" borderId="54" xfId="12" applyFont="1" applyFill="1" applyBorder="1" applyAlignment="1">
      <alignment horizontal="right" vertical="center"/>
    </xf>
    <xf numFmtId="0" fontId="33" fillId="6" borderId="40" xfId="12" applyFont="1" applyFill="1" applyBorder="1" applyAlignment="1">
      <alignment horizontal="right" vertical="center"/>
    </xf>
    <xf numFmtId="177" fontId="33" fillId="6" borderId="37" xfId="14" applyNumberFormat="1" applyFont="1" applyFill="1" applyBorder="1" applyAlignment="1">
      <alignment horizontal="right" vertical="center" shrinkToFit="1"/>
    </xf>
    <xf numFmtId="177" fontId="33" fillId="6" borderId="54" xfId="14" applyNumberFormat="1" applyFont="1" applyFill="1" applyBorder="1" applyAlignment="1">
      <alignment horizontal="right" vertical="center" shrinkToFit="1"/>
    </xf>
    <xf numFmtId="177" fontId="33" fillId="6" borderId="89" xfId="14" applyNumberFormat="1" applyFont="1" applyFill="1" applyBorder="1" applyAlignment="1">
      <alignment horizontal="right" vertical="center" shrinkToFit="1"/>
    </xf>
    <xf numFmtId="177" fontId="33" fillId="6" borderId="91" xfId="14" applyNumberFormat="1" applyFont="1" applyFill="1" applyBorder="1" applyAlignment="1">
      <alignment horizontal="right" vertical="center" shrinkToFit="1"/>
    </xf>
    <xf numFmtId="187" fontId="33" fillId="6" borderId="178" xfId="14" applyNumberFormat="1" applyFont="1" applyFill="1" applyBorder="1" applyAlignment="1">
      <alignment horizontal="right" vertical="center" shrinkToFit="1"/>
    </xf>
    <xf numFmtId="187" fontId="33" fillId="6" borderId="179" xfId="14" applyNumberFormat="1" applyFont="1" applyFill="1" applyBorder="1" applyAlignment="1">
      <alignment horizontal="right" vertical="center" shrinkToFit="1"/>
    </xf>
    <xf numFmtId="187" fontId="33" fillId="6" borderId="180" xfId="14" applyNumberFormat="1" applyFont="1" applyFill="1" applyBorder="1" applyAlignment="1">
      <alignment horizontal="right" vertical="center" shrinkToFit="1"/>
    </xf>
    <xf numFmtId="176" fontId="33" fillId="6" borderId="64" xfId="14" applyNumberFormat="1" applyFont="1" applyFill="1" applyBorder="1" applyAlignment="1">
      <alignment horizontal="right" vertical="center" shrinkToFit="1"/>
    </xf>
    <xf numFmtId="176" fontId="33" fillId="6" borderId="0" xfId="14" applyNumberFormat="1" applyFont="1" applyFill="1" applyAlignment="1">
      <alignment horizontal="right" vertical="center" shrinkToFit="1"/>
    </xf>
    <xf numFmtId="176" fontId="33" fillId="6" borderId="38" xfId="14" applyNumberFormat="1" applyFont="1" applyFill="1" applyBorder="1" applyAlignment="1">
      <alignment horizontal="right" vertical="center" shrinkToFit="1"/>
    </xf>
    <xf numFmtId="176" fontId="33" fillId="6" borderId="66" xfId="14" applyNumberFormat="1" applyFont="1" applyFill="1" applyBorder="1" applyAlignment="1">
      <alignment horizontal="right" vertical="center" shrinkToFit="1"/>
    </xf>
    <xf numFmtId="0" fontId="33" fillId="6" borderId="7" xfId="12" applyFont="1" applyFill="1" applyBorder="1" applyAlignment="1">
      <alignment horizontal="left" vertical="center"/>
    </xf>
    <xf numFmtId="0" fontId="33" fillId="6" borderId="0" xfId="12" applyFont="1" applyFill="1" applyAlignment="1">
      <alignment horizontal="left" vertical="center"/>
    </xf>
    <xf numFmtId="0" fontId="33" fillId="6" borderId="0" xfId="12" applyFont="1" applyFill="1" applyAlignment="1">
      <alignment horizontal="right" vertical="center" wrapText="1"/>
    </xf>
    <xf numFmtId="0" fontId="33" fillId="6" borderId="0" xfId="12" applyFont="1" applyFill="1" applyAlignment="1">
      <alignment horizontal="right" vertical="center"/>
    </xf>
    <xf numFmtId="0" fontId="33" fillId="6" borderId="38" xfId="12" applyFont="1" applyFill="1" applyBorder="1" applyAlignment="1">
      <alignment horizontal="right" vertical="center"/>
    </xf>
    <xf numFmtId="177" fontId="33" fillId="6" borderId="64" xfId="14" applyNumberFormat="1" applyFont="1" applyFill="1" applyBorder="1" applyAlignment="1">
      <alignment horizontal="right" vertical="center" shrinkToFit="1"/>
    </xf>
    <xf numFmtId="177" fontId="33" fillId="6" borderId="0" xfId="14" applyNumberFormat="1" applyFont="1" applyFill="1" applyAlignment="1">
      <alignment horizontal="right" vertical="center" shrinkToFit="1"/>
    </xf>
    <xf numFmtId="177" fontId="33" fillId="6" borderId="85" xfId="14" applyNumberFormat="1" applyFont="1" applyFill="1" applyBorder="1" applyAlignment="1">
      <alignment horizontal="right" vertical="center" shrinkToFit="1"/>
    </xf>
    <xf numFmtId="177" fontId="33" fillId="6" borderId="88" xfId="14" applyNumberFormat="1" applyFont="1" applyFill="1" applyBorder="1" applyAlignment="1">
      <alignment horizontal="right" vertical="center" shrinkToFit="1"/>
    </xf>
    <xf numFmtId="187" fontId="33" fillId="6" borderId="175" xfId="14" applyNumberFormat="1" applyFont="1" applyFill="1" applyBorder="1" applyAlignment="1">
      <alignment horizontal="right" vertical="center" shrinkToFit="1"/>
    </xf>
    <xf numFmtId="187" fontId="33" fillId="6" borderId="176" xfId="14" applyNumberFormat="1" applyFont="1" applyFill="1" applyBorder="1" applyAlignment="1">
      <alignment horizontal="right" vertical="center" shrinkToFit="1"/>
    </xf>
    <xf numFmtId="187" fontId="33" fillId="6" borderId="177" xfId="14" applyNumberFormat="1" applyFont="1" applyFill="1" applyBorder="1" applyAlignment="1">
      <alignment horizontal="right" vertical="center" shrinkToFit="1"/>
    </xf>
    <xf numFmtId="176" fontId="33" fillId="6" borderId="41" xfId="14" applyNumberFormat="1" applyFont="1" applyFill="1" applyBorder="1" applyAlignment="1">
      <alignment horizontal="right" vertical="center" shrinkToFit="1"/>
    </xf>
    <xf numFmtId="176" fontId="33" fillId="6" borderId="12" xfId="14" applyNumberFormat="1" applyFont="1" applyFill="1" applyBorder="1" applyAlignment="1">
      <alignment horizontal="right" vertical="center" shrinkToFit="1"/>
    </xf>
    <xf numFmtId="176" fontId="33" fillId="6" borderId="13" xfId="14" applyNumberFormat="1" applyFont="1" applyFill="1" applyBorder="1" applyAlignment="1">
      <alignment horizontal="right" vertical="center" shrinkToFit="1"/>
    </xf>
    <xf numFmtId="0" fontId="33" fillId="6" borderId="72" xfId="12" applyFont="1" applyFill="1" applyBorder="1">
      <alignment vertical="center"/>
    </xf>
    <xf numFmtId="177" fontId="33" fillId="6" borderId="172" xfId="14" applyNumberFormat="1" applyFont="1" applyFill="1" applyBorder="1" applyAlignment="1">
      <alignment horizontal="right" vertical="center" shrinkToFit="1"/>
    </xf>
    <xf numFmtId="177" fontId="33" fillId="6" borderId="173" xfId="14" applyNumberFormat="1" applyFont="1" applyFill="1" applyBorder="1" applyAlignment="1">
      <alignment horizontal="right" vertical="center" shrinkToFit="1"/>
    </xf>
    <xf numFmtId="187" fontId="33" fillId="6" borderId="173" xfId="14" applyNumberFormat="1" applyFont="1" applyFill="1" applyBorder="1" applyAlignment="1">
      <alignment horizontal="right" vertical="center" shrinkToFit="1"/>
    </xf>
    <xf numFmtId="187" fontId="33" fillId="6" borderId="174" xfId="14" applyNumberFormat="1" applyFont="1" applyFill="1" applyBorder="1" applyAlignment="1">
      <alignment horizontal="right" vertical="center" shrinkToFit="1"/>
    </xf>
    <xf numFmtId="187" fontId="33" fillId="6" borderId="86" xfId="14" applyNumberFormat="1" applyFont="1" applyFill="1" applyBorder="1" applyAlignment="1">
      <alignment horizontal="right" vertical="center" shrinkToFit="1"/>
    </xf>
    <xf numFmtId="187" fontId="33" fillId="6" borderId="155" xfId="14" applyNumberFormat="1" applyFont="1" applyFill="1" applyBorder="1" applyAlignment="1">
      <alignment horizontal="right" vertical="center" shrinkToFit="1"/>
    </xf>
    <xf numFmtId="0" fontId="33" fillId="6" borderId="11" xfId="12" applyFont="1" applyFill="1" applyBorder="1" applyAlignment="1">
      <alignment horizontal="left" vertical="center"/>
    </xf>
    <xf numFmtId="0" fontId="33" fillId="6" borderId="12" xfId="12" applyFont="1" applyFill="1" applyBorder="1" applyAlignment="1">
      <alignment horizontal="left" vertical="center"/>
    </xf>
    <xf numFmtId="0" fontId="33" fillId="6" borderId="12" xfId="12" applyFont="1" applyFill="1" applyBorder="1" applyAlignment="1">
      <alignment horizontal="right" vertical="center"/>
    </xf>
    <xf numFmtId="0" fontId="33" fillId="6" borderId="48" xfId="12" applyFont="1" applyFill="1" applyBorder="1" applyAlignment="1">
      <alignment horizontal="right" vertical="center"/>
    </xf>
    <xf numFmtId="177" fontId="33" fillId="6" borderId="41" xfId="13" applyNumberFormat="1" applyFont="1" applyFill="1" applyBorder="1" applyAlignment="1">
      <alignment horizontal="right" vertical="center" shrinkToFit="1"/>
    </xf>
    <xf numFmtId="177" fontId="33" fillId="6" borderId="12" xfId="13" applyNumberFormat="1" applyFont="1" applyFill="1" applyBorder="1" applyAlignment="1">
      <alignment horizontal="right" vertical="center" shrinkToFit="1"/>
    </xf>
    <xf numFmtId="177" fontId="33" fillId="6" borderId="82" xfId="13" applyNumberFormat="1" applyFont="1" applyFill="1" applyBorder="1" applyAlignment="1">
      <alignment horizontal="right" vertical="center" shrinkToFit="1"/>
    </xf>
    <xf numFmtId="177" fontId="33" fillId="6" borderId="84" xfId="13" applyNumberFormat="1" applyFont="1" applyFill="1" applyBorder="1" applyAlignment="1">
      <alignment horizontal="right" vertical="center" shrinkToFit="1"/>
    </xf>
    <xf numFmtId="187" fontId="33" fillId="6" borderId="169" xfId="14" applyNumberFormat="1" applyFont="1" applyFill="1" applyBorder="1" applyAlignment="1">
      <alignment horizontal="right" vertical="center" shrinkToFit="1"/>
    </xf>
    <xf numFmtId="187" fontId="33" fillId="6" borderId="170" xfId="14" applyNumberFormat="1" applyFont="1" applyFill="1" applyBorder="1" applyAlignment="1">
      <alignment horizontal="right" vertical="center" shrinkToFit="1"/>
    </xf>
    <xf numFmtId="187" fontId="33" fillId="6" borderId="171" xfId="14" applyNumberFormat="1" applyFont="1" applyFill="1" applyBorder="1" applyAlignment="1">
      <alignment horizontal="right" vertical="center" shrinkToFit="1"/>
    </xf>
    <xf numFmtId="0" fontId="33" fillId="6" borderId="11" xfId="12" applyFont="1" applyFill="1" applyBorder="1">
      <alignment vertical="center"/>
    </xf>
    <xf numFmtId="0" fontId="33" fillId="6" borderId="12" xfId="12" applyFont="1" applyFill="1" applyBorder="1">
      <alignment vertical="center"/>
    </xf>
    <xf numFmtId="0" fontId="33" fillId="6" borderId="48" xfId="12" applyFont="1" applyFill="1" applyBorder="1">
      <alignment vertical="center"/>
    </xf>
    <xf numFmtId="176" fontId="33" fillId="6" borderId="48" xfId="14" applyNumberFormat="1" applyFont="1" applyFill="1" applyBorder="1" applyAlignment="1">
      <alignment horizontal="right" vertical="center" shrinkToFit="1"/>
    </xf>
    <xf numFmtId="0" fontId="33" fillId="6" borderId="45" xfId="12" applyFont="1" applyFill="1" applyBorder="1" applyAlignment="1">
      <alignment horizontal="center" vertical="center"/>
    </xf>
    <xf numFmtId="0" fontId="33" fillId="6" borderId="25" xfId="12" applyFont="1" applyFill="1" applyBorder="1" applyAlignment="1">
      <alignment horizontal="center" vertical="center"/>
    </xf>
    <xf numFmtId="0" fontId="33" fillId="6" borderId="46" xfId="12" applyFont="1" applyFill="1" applyBorder="1" applyAlignment="1">
      <alignment horizontal="center" vertical="center"/>
    </xf>
    <xf numFmtId="0" fontId="33" fillId="6" borderId="26" xfId="12" applyFont="1" applyFill="1" applyBorder="1" applyAlignment="1">
      <alignment horizontal="center" vertical="center"/>
    </xf>
    <xf numFmtId="0" fontId="33" fillId="6" borderId="64" xfId="12" applyFont="1" applyFill="1" applyBorder="1">
      <alignment vertical="center"/>
    </xf>
    <xf numFmtId="177" fontId="33" fillId="6" borderId="154" xfId="14" applyNumberFormat="1" applyFont="1" applyFill="1" applyBorder="1" applyAlignment="1">
      <alignment horizontal="right" vertical="center" shrinkToFit="1"/>
    </xf>
    <xf numFmtId="177" fontId="33" fillId="6" borderId="86" xfId="14" applyNumberFormat="1" applyFont="1" applyFill="1" applyBorder="1" applyAlignment="1">
      <alignment horizontal="right" vertical="center" shrinkToFit="1"/>
    </xf>
    <xf numFmtId="0" fontId="33" fillId="6" borderId="11" xfId="12" applyFont="1" applyFill="1" applyBorder="1" applyAlignment="1">
      <alignment horizontal="center" vertical="center" textRotation="255" wrapText="1"/>
    </xf>
    <xf numFmtId="0" fontId="33" fillId="6" borderId="48" xfId="12" applyFont="1" applyFill="1" applyBorder="1" applyAlignment="1">
      <alignment horizontal="center" vertical="center" textRotation="255" wrapText="1"/>
    </xf>
    <xf numFmtId="0" fontId="33" fillId="6" borderId="7" xfId="12" applyFont="1" applyFill="1" applyBorder="1" applyAlignment="1">
      <alignment horizontal="center" vertical="center" textRotation="255" wrapText="1"/>
    </xf>
    <xf numFmtId="0" fontId="33" fillId="6" borderId="38" xfId="12" applyFont="1" applyFill="1" applyBorder="1" applyAlignment="1">
      <alignment horizontal="center" vertical="center" textRotation="255" wrapText="1"/>
    </xf>
    <xf numFmtId="0" fontId="33" fillId="6" borderId="24" xfId="12" applyFont="1" applyFill="1" applyBorder="1" applyAlignment="1">
      <alignment horizontal="center" vertical="center" textRotation="255" wrapText="1"/>
    </xf>
    <xf numFmtId="0" fontId="33" fillId="6" borderId="40" xfId="12" applyFont="1" applyFill="1" applyBorder="1" applyAlignment="1">
      <alignment horizontal="center" vertical="center" textRotation="255" wrapText="1"/>
    </xf>
    <xf numFmtId="187" fontId="33" fillId="6" borderId="88" xfId="14" applyNumberFormat="1" applyFont="1" applyFill="1" applyBorder="1" applyAlignment="1">
      <alignment horizontal="right" vertical="center" shrinkToFit="1"/>
    </xf>
    <xf numFmtId="187" fontId="33" fillId="6" borderId="0" xfId="14" applyNumberFormat="1" applyFont="1" applyFill="1" applyAlignment="1">
      <alignment horizontal="right" vertical="center" shrinkToFit="1"/>
    </xf>
    <xf numFmtId="187" fontId="33" fillId="6" borderId="66" xfId="14" applyNumberFormat="1" applyFont="1" applyFill="1" applyBorder="1" applyAlignment="1">
      <alignment horizontal="right" vertical="center" shrinkToFit="1"/>
    </xf>
    <xf numFmtId="0" fontId="33" fillId="6" borderId="17" xfId="12" applyFont="1" applyFill="1" applyBorder="1" applyAlignment="1">
      <alignment horizontal="left" vertical="center" wrapText="1"/>
    </xf>
    <xf numFmtId="0" fontId="33" fillId="6" borderId="18" xfId="12" applyFont="1" applyFill="1" applyBorder="1" applyAlignment="1">
      <alignment horizontal="left" vertical="center"/>
    </xf>
    <xf numFmtId="0" fontId="33" fillId="6" borderId="43" xfId="12" applyFont="1" applyFill="1" applyBorder="1" applyAlignment="1">
      <alignment horizontal="left" vertical="center"/>
    </xf>
    <xf numFmtId="187" fontId="33" fillId="6" borderId="128" xfId="14" applyNumberFormat="1" applyFont="1" applyFill="1" applyBorder="1" applyAlignment="1">
      <alignment horizontal="right" vertical="center" shrinkToFit="1"/>
    </xf>
    <xf numFmtId="187" fontId="33" fillId="6" borderId="129" xfId="14" applyNumberFormat="1" applyFont="1" applyFill="1" applyBorder="1" applyAlignment="1">
      <alignment horizontal="right" vertical="center" shrinkToFit="1"/>
    </xf>
    <xf numFmtId="177" fontId="33" fillId="6" borderId="164" xfId="14" applyNumberFormat="1" applyFont="1" applyFill="1" applyBorder="1" applyAlignment="1">
      <alignment horizontal="right" vertical="center" shrinkToFit="1"/>
    </xf>
    <xf numFmtId="177" fontId="33" fillId="6" borderId="165" xfId="14" applyNumberFormat="1" applyFont="1" applyFill="1" applyBorder="1" applyAlignment="1">
      <alignment horizontal="right" vertical="center" shrinkToFit="1"/>
    </xf>
    <xf numFmtId="187" fontId="33" fillId="6" borderId="162" xfId="14" applyNumberFormat="1" applyFont="1" applyFill="1" applyBorder="1" applyAlignment="1">
      <alignment horizontal="right" vertical="center" shrinkToFit="1"/>
    </xf>
    <xf numFmtId="0" fontId="33" fillId="6" borderId="64" xfId="14" applyFont="1" applyFill="1" applyBorder="1" applyAlignment="1">
      <alignment horizontal="left" vertical="center" shrinkToFit="1"/>
    </xf>
    <xf numFmtId="0" fontId="33" fillId="6" borderId="0" xfId="14" applyFont="1" applyFill="1" applyAlignment="1">
      <alignment horizontal="left" vertical="center" shrinkToFit="1"/>
    </xf>
    <xf numFmtId="0" fontId="33" fillId="6" borderId="38" xfId="14" applyFont="1" applyFill="1" applyBorder="1" applyAlignment="1">
      <alignment horizontal="left" vertical="center" shrinkToFit="1"/>
    </xf>
    <xf numFmtId="0" fontId="33" fillId="6" borderId="37" xfId="12" applyFont="1" applyFill="1" applyBorder="1">
      <alignment vertical="center"/>
    </xf>
    <xf numFmtId="0" fontId="33" fillId="6" borderId="54" xfId="12" applyFont="1" applyFill="1" applyBorder="1">
      <alignment vertical="center"/>
    </xf>
    <xf numFmtId="0" fontId="33" fillId="6" borderId="40" xfId="12" applyFont="1" applyFill="1" applyBorder="1">
      <alignment vertical="center"/>
    </xf>
    <xf numFmtId="0" fontId="33" fillId="6" borderId="81" xfId="12" applyFont="1" applyFill="1" applyBorder="1" applyAlignment="1">
      <alignment horizontal="center" vertical="center"/>
    </xf>
    <xf numFmtId="177" fontId="33" fillId="6" borderId="83" xfId="14" applyNumberFormat="1" applyFont="1" applyFill="1" applyBorder="1" applyAlignment="1">
      <alignment horizontal="right" vertical="center" shrinkToFit="1"/>
    </xf>
    <xf numFmtId="187" fontId="33" fillId="6" borderId="83" xfId="14" applyNumberFormat="1" applyFont="1" applyFill="1" applyBorder="1" applyAlignment="1">
      <alignment horizontal="right" vertical="center" shrinkToFit="1"/>
    </xf>
    <xf numFmtId="187" fontId="33" fillId="6" borderId="153" xfId="14" applyNumberFormat="1" applyFont="1" applyFill="1" applyBorder="1" applyAlignment="1">
      <alignment horizontal="right" vertical="center" shrinkToFit="1"/>
    </xf>
    <xf numFmtId="177" fontId="33" fillId="6" borderId="90" xfId="14" applyNumberFormat="1" applyFont="1" applyFill="1" applyBorder="1" applyAlignment="1">
      <alignment horizontal="right" vertical="center" shrinkToFit="1"/>
    </xf>
    <xf numFmtId="187" fontId="33" fillId="6" borderId="163" xfId="14" applyNumberFormat="1" applyFont="1" applyFill="1" applyBorder="1" applyAlignment="1">
      <alignment horizontal="right" vertical="center" shrinkToFit="1"/>
    </xf>
    <xf numFmtId="187" fontId="33" fillId="6" borderId="47" xfId="14" applyNumberFormat="1" applyFont="1" applyFill="1" applyBorder="1" applyAlignment="1">
      <alignment horizontal="right" vertical="center" shrinkToFit="1"/>
    </xf>
    <xf numFmtId="187" fontId="33" fillId="6" borderId="91" xfId="14" applyNumberFormat="1" applyFont="1" applyFill="1" applyBorder="1" applyAlignment="1">
      <alignment horizontal="right" vertical="center" shrinkToFit="1"/>
    </xf>
    <xf numFmtId="187" fontId="33" fillId="6" borderId="54" xfId="14" applyNumberFormat="1" applyFont="1" applyFill="1" applyBorder="1" applyAlignment="1">
      <alignment horizontal="right" vertical="center" shrinkToFit="1"/>
    </xf>
    <xf numFmtId="187" fontId="33" fillId="6" borderId="67" xfId="14" applyNumberFormat="1" applyFont="1" applyFill="1" applyBorder="1" applyAlignment="1">
      <alignment horizontal="right" vertical="center" shrinkToFit="1"/>
    </xf>
    <xf numFmtId="0" fontId="33" fillId="6" borderId="11" xfId="12" applyFont="1" applyFill="1" applyBorder="1" applyAlignment="1">
      <alignment horizontal="center" vertical="center" wrapText="1"/>
    </xf>
    <xf numFmtId="0" fontId="33" fillId="6" borderId="12" xfId="12" applyFont="1" applyFill="1" applyBorder="1" applyAlignment="1">
      <alignment horizontal="center" vertical="center" wrapText="1"/>
    </xf>
    <xf numFmtId="0" fontId="33" fillId="6" borderId="48" xfId="12" applyFont="1" applyFill="1" applyBorder="1" applyAlignment="1">
      <alignment horizontal="center" vertical="center" wrapText="1"/>
    </xf>
    <xf numFmtId="0" fontId="33" fillId="6" borderId="7" xfId="12" applyFont="1" applyFill="1" applyBorder="1" applyAlignment="1">
      <alignment horizontal="center" vertical="center" wrapText="1"/>
    </xf>
    <xf numFmtId="0" fontId="33" fillId="6" borderId="0" xfId="12" applyFont="1" applyFill="1" applyAlignment="1">
      <alignment horizontal="center" vertical="center" wrapText="1"/>
    </xf>
    <xf numFmtId="0" fontId="33" fillId="6" borderId="38" xfId="12" applyFont="1" applyFill="1" applyBorder="1" applyAlignment="1">
      <alignment horizontal="center" vertical="center" wrapText="1"/>
    </xf>
    <xf numFmtId="0" fontId="33" fillId="6" borderId="74" xfId="12" applyFont="1" applyFill="1" applyBorder="1" applyAlignment="1">
      <alignment horizontal="center" vertical="center" wrapText="1"/>
    </xf>
    <xf numFmtId="0" fontId="33" fillId="6" borderId="75" xfId="12" applyFont="1" applyFill="1" applyBorder="1" applyAlignment="1">
      <alignment horizontal="center" vertical="center" wrapText="1"/>
    </xf>
    <xf numFmtId="0" fontId="33" fillId="6" borderId="70" xfId="12" applyFont="1" applyFill="1" applyBorder="1" applyAlignment="1">
      <alignment horizontal="center" vertical="center" wrapText="1"/>
    </xf>
    <xf numFmtId="0" fontId="33" fillId="6" borderId="41" xfId="12" applyFont="1" applyFill="1" applyBorder="1">
      <alignment vertical="center"/>
    </xf>
    <xf numFmtId="177" fontId="33" fillId="6" borderId="151" xfId="14" applyNumberFormat="1" applyFont="1" applyFill="1" applyBorder="1" applyAlignment="1">
      <alignment horizontal="right" vertical="center" shrinkToFit="1"/>
    </xf>
    <xf numFmtId="187" fontId="33" fillId="6" borderId="168" xfId="14" applyNumberFormat="1" applyFont="1" applyFill="1" applyBorder="1" applyAlignment="1">
      <alignment horizontal="right" vertical="center" shrinkToFit="1"/>
    </xf>
    <xf numFmtId="0" fontId="33" fillId="6" borderId="64" xfId="12" applyFont="1" applyFill="1" applyBorder="1" applyAlignment="1">
      <alignment vertical="center" shrinkToFit="1"/>
    </xf>
    <xf numFmtId="0" fontId="33" fillId="6" borderId="0" xfId="12" applyFont="1" applyFill="1" applyAlignment="1">
      <alignment vertical="center" shrinkToFit="1"/>
    </xf>
    <xf numFmtId="0" fontId="33" fillId="6" borderId="38" xfId="12" applyFont="1" applyFill="1" applyBorder="1" applyAlignment="1">
      <alignment vertical="center" shrinkToFit="1"/>
    </xf>
    <xf numFmtId="187" fontId="33" fillId="6" borderId="152" xfId="14" applyNumberFormat="1" applyFont="1" applyFill="1" applyBorder="1" applyAlignment="1">
      <alignment horizontal="right" vertical="center" shrinkToFit="1"/>
    </xf>
    <xf numFmtId="187" fontId="33" fillId="6" borderId="15" xfId="14" applyNumberFormat="1" applyFont="1" applyFill="1" applyBorder="1" applyAlignment="1">
      <alignment horizontal="right" vertical="center" shrinkToFit="1"/>
    </xf>
    <xf numFmtId="0" fontId="33" fillId="6" borderId="41" xfId="12" applyFont="1" applyFill="1" applyBorder="1" applyAlignment="1">
      <alignment horizontal="center" vertical="center" wrapText="1"/>
    </xf>
    <xf numFmtId="0" fontId="33" fillId="6" borderId="64" xfId="12" applyFont="1" applyFill="1" applyBorder="1" applyAlignment="1">
      <alignment horizontal="center" vertical="center" wrapText="1"/>
    </xf>
    <xf numFmtId="0" fontId="33" fillId="6" borderId="54" xfId="12" applyFont="1" applyFill="1" applyBorder="1" applyAlignment="1">
      <alignment horizontal="center" vertical="center" wrapText="1"/>
    </xf>
    <xf numFmtId="0" fontId="33" fillId="6" borderId="40" xfId="12" applyFont="1" applyFill="1" applyBorder="1" applyAlignment="1">
      <alignment horizontal="center" vertical="center" wrapText="1"/>
    </xf>
    <xf numFmtId="0" fontId="33" fillId="6" borderId="41" xfId="14" applyFont="1" applyFill="1" applyBorder="1" applyAlignment="1">
      <alignment horizontal="left" vertical="center" shrinkToFit="1"/>
    </xf>
    <xf numFmtId="0" fontId="33" fillId="6" borderId="12" xfId="14" applyFont="1" applyFill="1" applyBorder="1" applyAlignment="1">
      <alignment horizontal="left" vertical="center" shrinkToFit="1"/>
    </xf>
    <xf numFmtId="0" fontId="33" fillId="6" borderId="48" xfId="14" applyFont="1" applyFill="1" applyBorder="1" applyAlignment="1">
      <alignment horizontal="left" vertical="center" shrinkToFit="1"/>
    </xf>
    <xf numFmtId="187" fontId="33" fillId="6" borderId="87" xfId="14" applyNumberFormat="1" applyFont="1" applyFill="1" applyBorder="1" applyAlignment="1">
      <alignment horizontal="right" vertical="center" shrinkToFit="1"/>
    </xf>
    <xf numFmtId="187" fontId="33" fillId="6" borderId="63" xfId="14" applyNumberFormat="1" applyFont="1" applyFill="1" applyBorder="1" applyAlignment="1">
      <alignment horizontal="right" vertical="center" shrinkToFit="1"/>
    </xf>
    <xf numFmtId="0" fontId="33" fillId="6" borderId="31" xfId="12" applyFont="1" applyFill="1" applyBorder="1" applyAlignment="1">
      <alignment horizontal="center" vertical="center" wrapText="1"/>
    </xf>
    <xf numFmtId="0" fontId="35" fillId="6" borderId="42" xfId="12" applyFont="1" applyFill="1" applyBorder="1" applyAlignment="1">
      <alignment horizontal="center" vertical="center"/>
    </xf>
    <xf numFmtId="177" fontId="33" fillId="6" borderId="161" xfId="14" applyNumberFormat="1" applyFont="1" applyFill="1" applyBorder="1" applyAlignment="1">
      <alignment horizontal="right" vertical="center" shrinkToFit="1"/>
    </xf>
    <xf numFmtId="0" fontId="33" fillId="6" borderId="11" xfId="12" applyFont="1" applyFill="1" applyBorder="1" applyAlignment="1">
      <alignment horizontal="center" vertical="top" wrapText="1"/>
    </xf>
    <xf numFmtId="0" fontId="33" fillId="6" borderId="12" xfId="12" applyFont="1" applyFill="1" applyBorder="1" applyAlignment="1">
      <alignment horizontal="center" vertical="top" wrapText="1"/>
    </xf>
    <xf numFmtId="0" fontId="33" fillId="6" borderId="48" xfId="12" applyFont="1" applyFill="1" applyBorder="1" applyAlignment="1">
      <alignment horizontal="center" vertical="top" wrapText="1"/>
    </xf>
    <xf numFmtId="0" fontId="33" fillId="6" borderId="7" xfId="12" applyFont="1" applyFill="1" applyBorder="1" applyAlignment="1">
      <alignment horizontal="center" vertical="top" wrapText="1"/>
    </xf>
    <xf numFmtId="0" fontId="33" fillId="6" borderId="0" xfId="12" applyFont="1" applyFill="1" applyAlignment="1">
      <alignment horizontal="center" vertical="top" wrapText="1"/>
    </xf>
    <xf numFmtId="0" fontId="33" fillId="6" borderId="38" xfId="12" applyFont="1" applyFill="1" applyBorder="1" applyAlignment="1">
      <alignment horizontal="center" vertical="top" wrapText="1"/>
    </xf>
    <xf numFmtId="0" fontId="33" fillId="6" borderId="24" xfId="12" applyFont="1" applyFill="1" applyBorder="1" applyAlignment="1">
      <alignment horizontal="center" vertical="top" wrapText="1"/>
    </xf>
    <xf numFmtId="0" fontId="33" fillId="6" borderId="54" xfId="12" applyFont="1" applyFill="1" applyBorder="1" applyAlignment="1">
      <alignment horizontal="center" vertical="top" wrapText="1"/>
    </xf>
    <xf numFmtId="177" fontId="33" fillId="6" borderId="41" xfId="14" applyNumberFormat="1" applyFont="1" applyFill="1" applyBorder="1" applyAlignment="1">
      <alignment horizontal="right" vertical="center" shrinkToFit="1"/>
    </xf>
    <xf numFmtId="177" fontId="33" fillId="6" borderId="12" xfId="14" applyNumberFormat="1" applyFont="1" applyFill="1" applyBorder="1" applyAlignment="1">
      <alignment horizontal="right" vertical="center" shrinkToFit="1"/>
    </xf>
    <xf numFmtId="177" fontId="33" fillId="6" borderId="82" xfId="14" applyNumberFormat="1" applyFont="1" applyFill="1" applyBorder="1" applyAlignment="1">
      <alignment horizontal="right" vertical="center" shrinkToFit="1"/>
    </xf>
    <xf numFmtId="177" fontId="33" fillId="6" borderId="84" xfId="14" applyNumberFormat="1" applyFont="1" applyFill="1" applyBorder="1" applyAlignment="1">
      <alignment horizontal="right" vertical="center" shrinkToFit="1"/>
    </xf>
    <xf numFmtId="187" fontId="33" fillId="6" borderId="84" xfId="14" applyNumberFormat="1" applyFont="1" applyFill="1" applyBorder="1" applyAlignment="1">
      <alignment horizontal="right" vertical="center" shrinkToFit="1"/>
    </xf>
    <xf numFmtId="187" fontId="33" fillId="6" borderId="12" xfId="14" applyNumberFormat="1" applyFont="1" applyFill="1" applyBorder="1" applyAlignment="1">
      <alignment horizontal="right" vertical="center" shrinkToFit="1"/>
    </xf>
    <xf numFmtId="187" fontId="33" fillId="6" borderId="13" xfId="14" applyNumberFormat="1" applyFont="1" applyFill="1" applyBorder="1" applyAlignment="1">
      <alignment horizontal="right" vertical="center" shrinkToFit="1"/>
    </xf>
    <xf numFmtId="0" fontId="33" fillId="6" borderId="30" xfId="12" applyFont="1" applyFill="1" applyBorder="1" applyAlignment="1">
      <alignment horizontal="center" vertical="center"/>
    </xf>
    <xf numFmtId="0" fontId="33" fillId="6" borderId="31" xfId="12" applyFont="1" applyFill="1" applyBorder="1" applyAlignment="1">
      <alignment horizontal="center" vertical="center"/>
    </xf>
    <xf numFmtId="0" fontId="33" fillId="6" borderId="42" xfId="12" applyFont="1" applyFill="1" applyBorder="1" applyAlignment="1">
      <alignment horizontal="center" vertical="center"/>
    </xf>
    <xf numFmtId="0" fontId="33" fillId="6" borderId="39" xfId="12" applyFont="1" applyFill="1" applyBorder="1" applyAlignment="1">
      <alignment horizontal="center" vertical="center"/>
    </xf>
    <xf numFmtId="0" fontId="33" fillId="6" borderId="39" xfId="14" applyFont="1" applyFill="1" applyBorder="1" applyAlignment="1">
      <alignment horizontal="center" vertical="center"/>
    </xf>
    <xf numFmtId="0" fontId="33" fillId="6" borderId="31" xfId="14" applyFont="1" applyFill="1" applyBorder="1" applyAlignment="1">
      <alignment horizontal="center" vertical="center"/>
    </xf>
    <xf numFmtId="0" fontId="33" fillId="6" borderId="32" xfId="14" applyFont="1" applyFill="1" applyBorder="1" applyAlignment="1">
      <alignment horizontal="center" vertical="center"/>
    </xf>
    <xf numFmtId="177" fontId="33" fillId="6" borderId="39" xfId="14" applyNumberFormat="1" applyFont="1" applyFill="1" applyBorder="1" applyAlignment="1">
      <alignment horizontal="right" vertical="center" shrinkToFit="1"/>
    </xf>
    <xf numFmtId="177" fontId="33" fillId="6" borderId="31" xfId="14" applyNumberFormat="1" applyFont="1" applyFill="1" applyBorder="1" applyAlignment="1">
      <alignment horizontal="right" vertical="center" shrinkToFit="1"/>
    </xf>
    <xf numFmtId="177" fontId="33" fillId="6" borderId="156" xfId="14" applyNumberFormat="1" applyFont="1" applyFill="1" applyBorder="1" applyAlignment="1">
      <alignment horizontal="right" vertical="center" shrinkToFit="1"/>
    </xf>
    <xf numFmtId="177" fontId="33" fillId="6" borderId="157" xfId="14" applyNumberFormat="1" applyFont="1" applyFill="1" applyBorder="1" applyAlignment="1">
      <alignment horizontal="right" vertical="center" shrinkToFit="1"/>
    </xf>
    <xf numFmtId="177" fontId="33" fillId="6" borderId="158" xfId="14" applyNumberFormat="1" applyFont="1" applyFill="1" applyBorder="1" applyAlignment="1">
      <alignment horizontal="right" vertical="center" shrinkToFit="1"/>
    </xf>
    <xf numFmtId="177" fontId="33" fillId="6" borderId="159" xfId="14" applyNumberFormat="1" applyFont="1" applyFill="1" applyBorder="1" applyAlignment="1">
      <alignment horizontal="right" vertical="center" shrinkToFit="1"/>
    </xf>
    <xf numFmtId="177" fontId="33" fillId="6" borderId="160" xfId="14" applyNumberFormat="1" applyFont="1" applyFill="1" applyBorder="1" applyAlignment="1">
      <alignment horizontal="right" vertical="center" shrinkToFit="1"/>
    </xf>
    <xf numFmtId="0" fontId="33" fillId="6" borderId="11" xfId="12" applyFont="1" applyFill="1" applyBorder="1" applyAlignment="1">
      <alignment horizontal="center" vertical="center" textRotation="255" shrinkToFit="1"/>
    </xf>
    <xf numFmtId="0" fontId="33" fillId="6" borderId="48" xfId="12" applyFont="1" applyFill="1" applyBorder="1" applyAlignment="1">
      <alignment horizontal="center" vertical="center" textRotation="255" shrinkToFit="1"/>
    </xf>
    <xf numFmtId="0" fontId="33" fillId="6" borderId="7" xfId="12" applyFont="1" applyFill="1" applyBorder="1" applyAlignment="1">
      <alignment horizontal="center" vertical="center" textRotation="255" shrinkToFit="1"/>
    </xf>
    <xf numFmtId="0" fontId="33" fillId="6" borderId="38" xfId="12" applyFont="1" applyFill="1" applyBorder="1" applyAlignment="1">
      <alignment horizontal="center" vertical="center" textRotation="255" shrinkToFit="1"/>
    </xf>
    <xf numFmtId="0" fontId="33" fillId="6" borderId="24" xfId="12" applyFont="1" applyFill="1" applyBorder="1" applyAlignment="1">
      <alignment horizontal="center" vertical="center" textRotation="255" shrinkToFit="1"/>
    </xf>
    <xf numFmtId="0" fontId="33" fillId="6" borderId="40" xfId="12" applyFont="1" applyFill="1" applyBorder="1" applyAlignment="1">
      <alignment horizontal="center" vertical="center" textRotation="255" shrinkToFit="1"/>
    </xf>
    <xf numFmtId="177" fontId="33" fillId="6" borderId="64" xfId="13" applyNumberFormat="1" applyFont="1" applyFill="1" applyBorder="1" applyAlignment="1">
      <alignment horizontal="right" vertical="center" shrinkToFit="1"/>
    </xf>
    <xf numFmtId="177" fontId="33" fillId="6" borderId="0" xfId="13" applyNumberFormat="1" applyFont="1" applyFill="1" applyAlignment="1">
      <alignment horizontal="right" vertical="center" shrinkToFit="1"/>
    </xf>
    <xf numFmtId="177" fontId="33" fillId="6" borderId="85" xfId="13" applyNumberFormat="1" applyFont="1" applyFill="1" applyBorder="1" applyAlignment="1">
      <alignment horizontal="right" vertical="center" shrinkToFit="1"/>
    </xf>
    <xf numFmtId="177" fontId="33" fillId="6" borderId="88" xfId="13" applyNumberFormat="1" applyFont="1" applyFill="1" applyBorder="1" applyAlignment="1">
      <alignment horizontal="right" vertical="center" shrinkToFit="1"/>
    </xf>
    <xf numFmtId="187" fontId="33" fillId="6" borderId="88" xfId="13" applyNumberFormat="1" applyFont="1" applyFill="1" applyBorder="1" applyAlignment="1">
      <alignment horizontal="right" vertical="center" shrinkToFit="1"/>
    </xf>
    <xf numFmtId="187" fontId="33" fillId="6" borderId="0" xfId="13" applyNumberFormat="1" applyFont="1" applyFill="1" applyAlignment="1">
      <alignment horizontal="right" vertical="center" shrinkToFit="1"/>
    </xf>
    <xf numFmtId="187" fontId="33" fillId="6" borderId="66" xfId="13" applyNumberFormat="1" applyFont="1" applyFill="1" applyBorder="1" applyAlignment="1">
      <alignment horizontal="right" vertical="center" shrinkToFit="1"/>
    </xf>
    <xf numFmtId="0" fontId="33" fillId="6" borderId="38" xfId="12" applyFont="1" applyFill="1" applyBorder="1" applyAlignment="1">
      <alignment horizontal="left" vertical="center"/>
    </xf>
    <xf numFmtId="0" fontId="33" fillId="6" borderId="41" xfId="12" applyFont="1" applyFill="1" applyBorder="1" applyAlignment="1">
      <alignment horizontal="center" vertical="center" textRotation="255" wrapText="1"/>
    </xf>
    <xf numFmtId="0" fontId="33" fillId="6" borderId="64" xfId="12" applyFont="1" applyFill="1" applyBorder="1" applyAlignment="1">
      <alignment horizontal="center" vertical="center" textRotation="255" wrapText="1"/>
    </xf>
    <xf numFmtId="0" fontId="33" fillId="6" borderId="37" xfId="12" applyFont="1" applyFill="1" applyBorder="1" applyAlignment="1">
      <alignment horizontal="center" vertical="center" textRotation="255" wrapText="1"/>
    </xf>
    <xf numFmtId="0" fontId="33" fillId="6" borderId="32" xfId="12" applyFont="1" applyFill="1" applyBorder="1" applyAlignment="1">
      <alignment horizontal="center" vertical="center"/>
    </xf>
    <xf numFmtId="0" fontId="33" fillId="6" borderId="11" xfId="12" applyFont="1" applyFill="1" applyBorder="1" applyAlignment="1">
      <alignment horizontal="center" vertical="top"/>
    </xf>
    <xf numFmtId="0" fontId="33" fillId="6" borderId="12" xfId="12" applyFont="1" applyFill="1" applyBorder="1" applyAlignment="1">
      <alignment horizontal="center" vertical="top"/>
    </xf>
    <xf numFmtId="0" fontId="33" fillId="6" borderId="7" xfId="12" applyFont="1" applyFill="1" applyBorder="1" applyAlignment="1">
      <alignment horizontal="center" vertical="top"/>
    </xf>
    <xf numFmtId="0" fontId="33" fillId="6" borderId="0" xfId="12" applyFont="1" applyFill="1" applyAlignment="1">
      <alignment horizontal="center" vertical="top"/>
    </xf>
    <xf numFmtId="0" fontId="33" fillId="6" borderId="24" xfId="12" applyFont="1" applyFill="1" applyBorder="1" applyAlignment="1">
      <alignment horizontal="center" vertical="top"/>
    </xf>
    <xf numFmtId="0" fontId="33" fillId="6" borderId="54" xfId="12" applyFont="1" applyFill="1" applyBorder="1" applyAlignment="1">
      <alignment horizontal="center" vertical="top"/>
    </xf>
    <xf numFmtId="0" fontId="33" fillId="6" borderId="34" xfId="12" applyFont="1" applyFill="1" applyBorder="1" applyAlignment="1">
      <alignment horizontal="center" vertical="center"/>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19" xfId="12" applyFont="1" applyFill="1" applyBorder="1" applyAlignment="1" applyProtection="1">
      <alignment horizontal="left" vertical="center" shrinkToFit="1"/>
      <protection locked="0"/>
    </xf>
    <xf numFmtId="0" fontId="33" fillId="6" borderId="8" xfId="12" applyFont="1" applyFill="1" applyBorder="1" applyAlignment="1">
      <alignment horizontal="left" vertical="center" wrapText="1"/>
    </xf>
    <xf numFmtId="0" fontId="33" fillId="6" borderId="0" xfId="13" applyFont="1" applyFill="1" applyAlignment="1">
      <alignment horizontal="left" vertical="center"/>
    </xf>
    <xf numFmtId="0" fontId="33" fillId="6" borderId="24" xfId="12" applyFont="1" applyFill="1" applyBorder="1" applyAlignment="1">
      <alignment horizontal="center" vertical="center"/>
    </xf>
    <xf numFmtId="0" fontId="33" fillId="6" borderId="54" xfId="12" applyFont="1" applyFill="1" applyBorder="1" applyAlignment="1">
      <alignment horizontal="center" vertical="center"/>
    </xf>
    <xf numFmtId="0" fontId="33" fillId="6" borderId="67" xfId="12" applyFont="1" applyFill="1" applyBorder="1" applyAlignment="1">
      <alignment horizontal="center" vertical="center"/>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9"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Font="1" applyFill="1" applyBorder="1" applyAlignment="1" applyProtection="1">
      <alignment horizontal="left" vertical="center" shrinkToFit="1"/>
      <protection locked="0"/>
    </xf>
    <xf numFmtId="0" fontId="33" fillId="8" borderId="132" xfId="12"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Font="1" applyFill="1" applyBorder="1" applyAlignment="1" applyProtection="1">
      <alignment horizontal="left" vertical="center" shrinkToFit="1"/>
      <protection locked="0"/>
    </xf>
    <xf numFmtId="0" fontId="33" fillId="6" borderId="127" xfId="12"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Font="1" applyBorder="1" applyAlignment="1" applyProtection="1">
      <alignment horizontal="left" vertical="center" shrinkToFit="1"/>
      <protection locked="0"/>
    </xf>
    <xf numFmtId="0" fontId="33" fillId="0" borderId="108" xfId="12"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9" xfId="15"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lignment horizontal="left" vertical="center"/>
    </xf>
    <xf numFmtId="0" fontId="33" fillId="6" borderId="8" xfId="12" applyFont="1" applyFill="1" applyBorder="1" applyAlignment="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Font="1" applyFill="1" applyBorder="1" applyAlignment="1" applyProtection="1">
      <alignment horizontal="left" vertical="center" shrinkToFit="1"/>
      <protection locked="0"/>
    </xf>
    <xf numFmtId="0" fontId="33" fillId="8" borderId="132" xfId="15"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Font="1" applyBorder="1" applyAlignment="1" applyProtection="1">
      <alignment horizontal="left" vertical="center" shrinkToFit="1"/>
      <protection locked="0"/>
    </xf>
    <xf numFmtId="0" fontId="33" fillId="0" borderId="127" xfId="15"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Font="1" applyBorder="1" applyAlignment="1" applyProtection="1">
      <alignment horizontal="left" vertical="center" shrinkToFit="1"/>
      <protection locked="0"/>
    </xf>
    <xf numFmtId="0" fontId="33" fillId="0" borderId="121" xfId="15"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Font="1" applyBorder="1" applyAlignment="1" applyProtection="1">
      <alignment horizontal="left" vertical="center" shrinkToFit="1"/>
      <protection locked="0"/>
    </xf>
    <xf numFmtId="0" fontId="33" fillId="0" borderId="108" xfId="15"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lignment horizontal="center" vertical="center"/>
    </xf>
    <xf numFmtId="0" fontId="32" fillId="6" borderId="2" xfId="12" applyFont="1" applyFill="1" applyBorder="1" applyAlignment="1">
      <alignment horizontal="center" vertical="center"/>
    </xf>
    <xf numFmtId="0" fontId="32" fillId="6" borderId="3" xfId="12" applyFont="1" applyFill="1" applyBorder="1" applyAlignment="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110" xfId="15"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6" fillId="0" borderId="39" xfId="16" applyNumberFormat="1" applyFont="1" applyBorder="1">
      <alignment vertical="center"/>
    </xf>
    <xf numFmtId="178" fontId="16" fillId="0" borderId="31" xfId="16" applyNumberFormat="1" applyFont="1" applyBorder="1">
      <alignment vertical="center"/>
    </xf>
    <xf numFmtId="178" fontId="16" fillId="0" borderId="4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2" fillId="0" borderId="39" xfId="1" applyFont="1" applyBorder="1" applyAlignment="1" applyProtection="1">
      <alignment horizontal="left" vertical="center" wrapText="1"/>
      <protection locked="0"/>
    </xf>
    <xf numFmtId="0" fontId="12" fillId="0" borderId="31" xfId="1" applyFont="1" applyBorder="1" applyAlignment="1" applyProtection="1">
      <alignment horizontal="left" vertical="center" wrapText="1"/>
      <protection locked="0"/>
    </xf>
    <xf numFmtId="0" fontId="12" fillId="0" borderId="32" xfId="1" applyFont="1" applyBorder="1" applyAlignment="1" applyProtection="1">
      <alignment horizontal="left" vertical="center" wrapText="1"/>
      <protection locked="0"/>
    </xf>
    <xf numFmtId="0" fontId="12" fillId="0" borderId="44" xfId="1" applyFont="1" applyBorder="1" applyAlignment="1" applyProtection="1">
      <alignment horizontal="left" vertical="center" wrapText="1"/>
      <protection locked="0"/>
    </xf>
    <xf numFmtId="0" fontId="12" fillId="0" borderId="18" xfId="1" applyFont="1" applyBorder="1" applyAlignment="1" applyProtection="1">
      <alignment horizontal="left" vertical="center" wrapText="1"/>
      <protection locked="0"/>
    </xf>
    <xf numFmtId="0" fontId="12" fillId="0" borderId="19" xfId="1" applyFont="1" applyBorder="1" applyAlignment="1" applyProtection="1">
      <alignment horizontal="left" vertical="center" wrapText="1"/>
      <protection locked="0"/>
    </xf>
    <xf numFmtId="0" fontId="12" fillId="0" borderId="2" xfId="1" applyFont="1" applyBorder="1" applyAlignment="1">
      <alignment horizontal="left" vertical="center"/>
    </xf>
    <xf numFmtId="0" fontId="12" fillId="0" borderId="3" xfId="1" applyFont="1" applyBorder="1" applyAlignment="1">
      <alignment horizontal="left" vertical="center"/>
    </xf>
    <xf numFmtId="0" fontId="12" fillId="0" borderId="8" xfId="1" applyFont="1" applyBorder="1" applyAlignment="1">
      <alignment horizontal="left" vertical="center" wrapText="1"/>
    </xf>
    <xf numFmtId="0" fontId="12" fillId="0" borderId="9" xfId="1" applyFont="1" applyBorder="1" applyAlignment="1">
      <alignment horizontal="left" vertical="center" wrapText="1"/>
    </xf>
    <xf numFmtId="0" fontId="12" fillId="0" borderId="12" xfId="1" applyFont="1" applyBorder="1" applyAlignment="1">
      <alignment horizontal="left" vertical="center"/>
    </xf>
    <xf numFmtId="0" fontId="12" fillId="0" borderId="13" xfId="1" applyFont="1" applyBorder="1" applyAlignment="1">
      <alignment horizontal="left" vertical="center"/>
    </xf>
    <xf numFmtId="0" fontId="12" fillId="0" borderId="31" xfId="1" applyFont="1" applyBorder="1" applyAlignment="1">
      <alignment horizontal="left" vertical="center"/>
    </xf>
    <xf numFmtId="0" fontId="12" fillId="0" borderId="32" xfId="1" applyFont="1" applyBorder="1" applyAlignment="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5"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75972</c:v>
                </c:pt>
                <c:pt idx="2">
                  <c:v>79466</c:v>
                </c:pt>
                <c:pt idx="3">
                  <c:v>90072</c:v>
                </c:pt>
                <c:pt idx="4">
                  <c:v>88328</c:v>
                </c:pt>
              </c:numCache>
            </c:numRef>
          </c:val>
          <c:smooth val="0"/>
          <c:extLst>
            <c:ext xmlns:c16="http://schemas.microsoft.com/office/drawing/2014/chart" uri="{C3380CC4-5D6E-409C-BE32-E72D297353CC}">
              <c16:uniqueId val="{00000000-85A1-47CB-8A29-35D352BF8F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84361</c:v>
                </c:pt>
                <c:pt idx="1">
                  <c:v>68748</c:v>
                </c:pt>
                <c:pt idx="2">
                  <c:v>96569</c:v>
                </c:pt>
                <c:pt idx="3">
                  <c:v>149029</c:v>
                </c:pt>
                <c:pt idx="4">
                  <c:v>165075</c:v>
                </c:pt>
              </c:numCache>
            </c:numRef>
          </c:val>
          <c:smooth val="0"/>
          <c:extLst>
            <c:ext xmlns:c16="http://schemas.microsoft.com/office/drawing/2014/chart" uri="{C3380CC4-5D6E-409C-BE32-E72D297353CC}">
              <c16:uniqueId val="{00000001-85A1-47CB-8A29-35D352BF8F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4.7</c:v>
                </c:pt>
                <c:pt idx="1">
                  <c:v>7.76</c:v>
                </c:pt>
                <c:pt idx="2">
                  <c:v>6.66</c:v>
                </c:pt>
                <c:pt idx="3">
                  <c:v>5.6</c:v>
                </c:pt>
                <c:pt idx="4">
                  <c:v>4.4800000000000004</c:v>
                </c:pt>
              </c:numCache>
            </c:numRef>
          </c:val>
          <c:extLst>
            <c:ext xmlns:c16="http://schemas.microsoft.com/office/drawing/2014/chart" uri="{C3380CC4-5D6E-409C-BE32-E72D297353CC}">
              <c16:uniqueId val="{00000000-4B03-49C0-9020-76AB6BE41D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24.53</c:v>
                </c:pt>
                <c:pt idx="1">
                  <c:v>26.25</c:v>
                </c:pt>
                <c:pt idx="2">
                  <c:v>34.270000000000003</c:v>
                </c:pt>
                <c:pt idx="3">
                  <c:v>36.99</c:v>
                </c:pt>
                <c:pt idx="4">
                  <c:v>38.26</c:v>
                </c:pt>
              </c:numCache>
            </c:numRef>
          </c:val>
          <c:extLst>
            <c:ext xmlns:c16="http://schemas.microsoft.com/office/drawing/2014/chart" uri="{C3380CC4-5D6E-409C-BE32-E72D297353CC}">
              <c16:uniqueId val="{00000001-4B03-49C0-9020-76AB6BE41D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0.19</c:v>
                </c:pt>
                <c:pt idx="1">
                  <c:v>5.12</c:v>
                </c:pt>
                <c:pt idx="2">
                  <c:v>6.49</c:v>
                </c:pt>
                <c:pt idx="3">
                  <c:v>2.9</c:v>
                </c:pt>
                <c:pt idx="4">
                  <c:v>-0.28999999999999998</c:v>
                </c:pt>
              </c:numCache>
            </c:numRef>
          </c:val>
          <c:smooth val="0"/>
          <c:extLst>
            <c:ext xmlns:c16="http://schemas.microsoft.com/office/drawing/2014/chart" uri="{C3380CC4-5D6E-409C-BE32-E72D297353CC}">
              <c16:uniqueId val="{00000002-4B03-49C0-9020-76AB6BE41D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0F5-4C49-BC0E-D689AD6C2E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F5-4C49-BC0E-D689AD6C2EC3}"/>
            </c:ext>
          </c:extLst>
        </c:ser>
        <c:ser>
          <c:idx val="2"/>
          <c:order val="2"/>
          <c:tx>
            <c:strRef>
              <c:f>データシート!$A$29</c:f>
              <c:strCache>
                <c:ptCount val="1"/>
                <c:pt idx="0">
                  <c:v>屋久島町船舶事業特別会計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0F5-4C49-BC0E-D689AD6C2EC3}"/>
            </c:ext>
          </c:extLst>
        </c:ser>
        <c:ser>
          <c:idx val="3"/>
          <c:order val="3"/>
          <c:tx>
            <c:strRef>
              <c:f>データシート!$A$30</c:f>
              <c:strCache>
                <c:ptCount val="1"/>
                <c:pt idx="0">
                  <c:v>屋久島町農業集落排水事業特別会計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0F5-4C49-BC0E-D689AD6C2EC3}"/>
            </c:ext>
          </c:extLst>
        </c:ser>
        <c:ser>
          <c:idx val="4"/>
          <c:order val="4"/>
          <c:tx>
            <c:strRef>
              <c:f>データシート!$A$31</c:f>
              <c:strCache>
                <c:ptCount val="1"/>
                <c:pt idx="0">
                  <c:v>屋久島町簡易水道事業特別会計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0F5-4C49-BC0E-D689AD6C2EC3}"/>
            </c:ext>
          </c:extLst>
        </c:ser>
        <c:ser>
          <c:idx val="5"/>
          <c:order val="5"/>
          <c:tx>
            <c:strRef>
              <c:f>データシート!$A$32</c:f>
              <c:strCache>
                <c:ptCount val="1"/>
                <c:pt idx="0">
                  <c:v>屋久島町後期高齢者医療事業特別会計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40F5-4C49-BC0E-D689AD6C2EC3}"/>
            </c:ext>
          </c:extLst>
        </c:ser>
        <c:ser>
          <c:idx val="6"/>
          <c:order val="6"/>
          <c:tx>
            <c:strRef>
              <c:f>データシート!$A$33</c:f>
              <c:strCache>
                <c:ptCount val="1"/>
                <c:pt idx="0">
                  <c:v>屋久島町診療所事業特別会計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40F5-4C49-BC0E-D689AD6C2EC3}"/>
            </c:ext>
          </c:extLst>
        </c:ser>
        <c:ser>
          <c:idx val="7"/>
          <c:order val="7"/>
          <c:tx>
            <c:strRef>
              <c:f>データシート!$A$34</c:f>
              <c:strCache>
                <c:ptCount val="1"/>
                <c:pt idx="0">
                  <c:v>屋久島町国民健康保険事業特別会計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0.44</c:v>
                </c:pt>
              </c:numCache>
            </c:numRef>
          </c:val>
          <c:extLst>
            <c:ext xmlns:c16="http://schemas.microsoft.com/office/drawing/2014/chart" uri="{C3380CC4-5D6E-409C-BE32-E72D297353CC}">
              <c16:uniqueId val="{00000007-40F5-4C49-BC0E-D689AD6C2EC3}"/>
            </c:ext>
          </c:extLst>
        </c:ser>
        <c:ser>
          <c:idx val="8"/>
          <c:order val="8"/>
          <c:tx>
            <c:strRef>
              <c:f>データシート!$A$35</c:f>
              <c:strCache>
                <c:ptCount val="1"/>
                <c:pt idx="0">
                  <c:v>屋久島町介護保険事業特別会計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0.4</c:v>
                </c:pt>
                <c:pt idx="2">
                  <c:v>#N/A</c:v>
                </c:pt>
                <c:pt idx="3">
                  <c:v>0.6</c:v>
                </c:pt>
                <c:pt idx="4">
                  <c:v>#N/A</c:v>
                </c:pt>
                <c:pt idx="5">
                  <c:v>0.85</c:v>
                </c:pt>
                <c:pt idx="6">
                  <c:v>#N/A</c:v>
                </c:pt>
                <c:pt idx="7">
                  <c:v>0.65</c:v>
                </c:pt>
                <c:pt idx="8">
                  <c:v>#N/A</c:v>
                </c:pt>
                <c:pt idx="9">
                  <c:v>0.56000000000000005</c:v>
                </c:pt>
              </c:numCache>
            </c:numRef>
          </c:val>
          <c:extLst>
            <c:ext xmlns:c16="http://schemas.microsoft.com/office/drawing/2014/chart" uri="{C3380CC4-5D6E-409C-BE32-E72D297353CC}">
              <c16:uniqueId val="{00000008-40F5-4C49-BC0E-D689AD6C2E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4.6900000000000004</c:v>
                </c:pt>
                <c:pt idx="2">
                  <c:v>#N/A</c:v>
                </c:pt>
                <c:pt idx="3">
                  <c:v>7.76</c:v>
                </c:pt>
                <c:pt idx="4">
                  <c:v>#N/A</c:v>
                </c:pt>
                <c:pt idx="5">
                  <c:v>6.65</c:v>
                </c:pt>
                <c:pt idx="6">
                  <c:v>#N/A</c:v>
                </c:pt>
                <c:pt idx="7">
                  <c:v>5.59</c:v>
                </c:pt>
                <c:pt idx="8">
                  <c:v>#N/A</c:v>
                </c:pt>
                <c:pt idx="9">
                  <c:v>4.47</c:v>
                </c:pt>
              </c:numCache>
            </c:numRef>
          </c:val>
          <c:extLst>
            <c:ext xmlns:c16="http://schemas.microsoft.com/office/drawing/2014/chart" uri="{C3380CC4-5D6E-409C-BE32-E72D297353CC}">
              <c16:uniqueId val="{00000009-40F5-4C49-BC0E-D689AD6C2E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1175</c:v>
                </c:pt>
                <c:pt idx="5">
                  <c:v>1169</c:v>
                </c:pt>
                <c:pt idx="8">
                  <c:v>1132</c:v>
                </c:pt>
                <c:pt idx="11">
                  <c:v>1142</c:v>
                </c:pt>
                <c:pt idx="14">
                  <c:v>1135</c:v>
                </c:pt>
              </c:numCache>
            </c:numRef>
          </c:val>
          <c:extLst>
            <c:ext xmlns:c16="http://schemas.microsoft.com/office/drawing/2014/chart" uri="{C3380CC4-5D6E-409C-BE32-E72D297353CC}">
              <c16:uniqueId val="{00000000-8FBB-4578-8512-B5F020EBF5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BB-4578-8512-B5F020EBF5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80</c:v>
                </c:pt>
                <c:pt idx="3">
                  <c:v>80</c:v>
                </c:pt>
                <c:pt idx="6">
                  <c:v>80</c:v>
                </c:pt>
                <c:pt idx="9">
                  <c:v>80</c:v>
                </c:pt>
                <c:pt idx="12">
                  <c:v>80</c:v>
                </c:pt>
              </c:numCache>
            </c:numRef>
          </c:val>
          <c:extLst>
            <c:ext xmlns:c16="http://schemas.microsoft.com/office/drawing/2014/chart" uri="{C3380CC4-5D6E-409C-BE32-E72D297353CC}">
              <c16:uniqueId val="{00000002-8FBB-4578-8512-B5F020EBF5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BB-4578-8512-B5F020EBF5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144</c:v>
                </c:pt>
                <c:pt idx="3">
                  <c:v>138</c:v>
                </c:pt>
                <c:pt idx="6">
                  <c:v>130</c:v>
                </c:pt>
                <c:pt idx="9">
                  <c:v>139</c:v>
                </c:pt>
                <c:pt idx="12">
                  <c:v>146</c:v>
                </c:pt>
              </c:numCache>
            </c:numRef>
          </c:val>
          <c:extLst>
            <c:ext xmlns:c16="http://schemas.microsoft.com/office/drawing/2014/chart" uri="{C3380CC4-5D6E-409C-BE32-E72D297353CC}">
              <c16:uniqueId val="{00000004-8FBB-4578-8512-B5F020EBF5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BB-4578-8512-B5F020EBF5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BB-4578-8512-B5F020EBF5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1691</c:v>
                </c:pt>
                <c:pt idx="3">
                  <c:v>1635</c:v>
                </c:pt>
                <c:pt idx="6">
                  <c:v>1615</c:v>
                </c:pt>
                <c:pt idx="9">
                  <c:v>1606</c:v>
                </c:pt>
                <c:pt idx="12">
                  <c:v>1585</c:v>
                </c:pt>
              </c:numCache>
            </c:numRef>
          </c:val>
          <c:extLst>
            <c:ext xmlns:c16="http://schemas.microsoft.com/office/drawing/2014/chart" uri="{C3380CC4-5D6E-409C-BE32-E72D297353CC}">
              <c16:uniqueId val="{00000007-8FBB-4578-8512-B5F020EBF5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740</c:v>
                </c:pt>
                <c:pt idx="2">
                  <c:v>#N/A</c:v>
                </c:pt>
                <c:pt idx="3">
                  <c:v>#N/A</c:v>
                </c:pt>
                <c:pt idx="4">
                  <c:v>684</c:v>
                </c:pt>
                <c:pt idx="5">
                  <c:v>#N/A</c:v>
                </c:pt>
                <c:pt idx="6">
                  <c:v>#N/A</c:v>
                </c:pt>
                <c:pt idx="7">
                  <c:v>693</c:v>
                </c:pt>
                <c:pt idx="8">
                  <c:v>#N/A</c:v>
                </c:pt>
                <c:pt idx="9">
                  <c:v>#N/A</c:v>
                </c:pt>
                <c:pt idx="10">
                  <c:v>683</c:v>
                </c:pt>
                <c:pt idx="11">
                  <c:v>#N/A</c:v>
                </c:pt>
                <c:pt idx="12">
                  <c:v>#N/A</c:v>
                </c:pt>
                <c:pt idx="13">
                  <c:v>676</c:v>
                </c:pt>
                <c:pt idx="14">
                  <c:v>#N/A</c:v>
                </c:pt>
              </c:numCache>
            </c:numRef>
          </c:val>
          <c:smooth val="0"/>
          <c:extLst>
            <c:ext xmlns:c16="http://schemas.microsoft.com/office/drawing/2014/chart" uri="{C3380CC4-5D6E-409C-BE32-E72D297353CC}">
              <c16:uniqueId val="{00000008-8FBB-4578-8512-B5F020EBF5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9726</c:v>
                </c:pt>
                <c:pt idx="5">
                  <c:v>9428</c:v>
                </c:pt>
                <c:pt idx="8">
                  <c:v>9411</c:v>
                </c:pt>
                <c:pt idx="11">
                  <c:v>9306</c:v>
                </c:pt>
                <c:pt idx="14">
                  <c:v>9258</c:v>
                </c:pt>
              </c:numCache>
            </c:numRef>
          </c:val>
          <c:extLst>
            <c:ext xmlns:c16="http://schemas.microsoft.com/office/drawing/2014/chart" uri="{C3380CC4-5D6E-409C-BE32-E72D297353CC}">
              <c16:uniqueId val="{00000000-281C-478E-AA6D-E19FE02A95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636</c:v>
                </c:pt>
                <c:pt idx="5">
                  <c:v>535</c:v>
                </c:pt>
                <c:pt idx="8">
                  <c:v>442</c:v>
                </c:pt>
                <c:pt idx="11">
                  <c:v>381</c:v>
                </c:pt>
                <c:pt idx="14">
                  <c:v>310</c:v>
                </c:pt>
              </c:numCache>
            </c:numRef>
          </c:val>
          <c:extLst>
            <c:ext xmlns:c16="http://schemas.microsoft.com/office/drawing/2014/chart" uri="{C3380CC4-5D6E-409C-BE32-E72D297353CC}">
              <c16:uniqueId val="{00000001-281C-478E-AA6D-E19FE02A95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2140</c:v>
                </c:pt>
                <c:pt idx="5">
                  <c:v>2595</c:v>
                </c:pt>
                <c:pt idx="8">
                  <c:v>3295</c:v>
                </c:pt>
                <c:pt idx="11">
                  <c:v>3852</c:v>
                </c:pt>
                <c:pt idx="14">
                  <c:v>3926</c:v>
                </c:pt>
              </c:numCache>
            </c:numRef>
          </c:val>
          <c:extLst>
            <c:ext xmlns:c16="http://schemas.microsoft.com/office/drawing/2014/chart" uri="{C3380CC4-5D6E-409C-BE32-E72D297353CC}">
              <c16:uniqueId val="{00000002-281C-478E-AA6D-E19FE02A95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1C-478E-AA6D-E19FE02A95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1C-478E-AA6D-E19FE02A95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5-281C-478E-AA6D-E19FE02A95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952</c:v>
                </c:pt>
                <c:pt idx="3">
                  <c:v>820</c:v>
                </c:pt>
                <c:pt idx="6">
                  <c:v>773</c:v>
                </c:pt>
                <c:pt idx="9">
                  <c:v>638</c:v>
                </c:pt>
                <c:pt idx="12">
                  <c:v>543</c:v>
                </c:pt>
              </c:numCache>
            </c:numRef>
          </c:val>
          <c:extLst>
            <c:ext xmlns:c16="http://schemas.microsoft.com/office/drawing/2014/chart" uri="{C3380CC4-5D6E-409C-BE32-E72D297353CC}">
              <c16:uniqueId val="{00000006-281C-478E-AA6D-E19FE02A95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81C-478E-AA6D-E19FE02A95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1648</c:v>
                </c:pt>
                <c:pt idx="3">
                  <c:v>1563</c:v>
                </c:pt>
                <c:pt idx="6">
                  <c:v>1466</c:v>
                </c:pt>
                <c:pt idx="9">
                  <c:v>1443</c:v>
                </c:pt>
                <c:pt idx="12">
                  <c:v>1494</c:v>
                </c:pt>
              </c:numCache>
            </c:numRef>
          </c:val>
          <c:extLst>
            <c:ext xmlns:c16="http://schemas.microsoft.com/office/drawing/2014/chart" uri="{C3380CC4-5D6E-409C-BE32-E72D297353CC}">
              <c16:uniqueId val="{00000008-281C-478E-AA6D-E19FE02A95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547</c:v>
                </c:pt>
                <c:pt idx="3">
                  <c:v>467</c:v>
                </c:pt>
                <c:pt idx="6">
                  <c:v>387</c:v>
                </c:pt>
                <c:pt idx="9">
                  <c:v>307</c:v>
                </c:pt>
                <c:pt idx="12">
                  <c:v>226</c:v>
                </c:pt>
              </c:numCache>
            </c:numRef>
          </c:val>
          <c:extLst>
            <c:ext xmlns:c16="http://schemas.microsoft.com/office/drawing/2014/chart" uri="{C3380CC4-5D6E-409C-BE32-E72D297353CC}">
              <c16:uniqueId val="{00000009-281C-478E-AA6D-E19FE02A95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13457</c:v>
                </c:pt>
                <c:pt idx="3">
                  <c:v>12767</c:v>
                </c:pt>
                <c:pt idx="6">
                  <c:v>12159</c:v>
                </c:pt>
                <c:pt idx="9">
                  <c:v>12213</c:v>
                </c:pt>
                <c:pt idx="12">
                  <c:v>12390</c:v>
                </c:pt>
              </c:numCache>
            </c:numRef>
          </c:val>
          <c:extLst>
            <c:ext xmlns:c16="http://schemas.microsoft.com/office/drawing/2014/chart" uri="{C3380CC4-5D6E-409C-BE32-E72D297353CC}">
              <c16:uniqueId val="{0000000A-281C-478E-AA6D-E19FE02A95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4101</c:v>
                </c:pt>
                <c:pt idx="2">
                  <c:v>#N/A</c:v>
                </c:pt>
                <c:pt idx="3">
                  <c:v>#N/A</c:v>
                </c:pt>
                <c:pt idx="4">
                  <c:v>3058</c:v>
                </c:pt>
                <c:pt idx="5">
                  <c:v>#N/A</c:v>
                </c:pt>
                <c:pt idx="6">
                  <c:v>#N/A</c:v>
                </c:pt>
                <c:pt idx="7">
                  <c:v>1638</c:v>
                </c:pt>
                <c:pt idx="8">
                  <c:v>#N/A</c:v>
                </c:pt>
                <c:pt idx="9">
                  <c:v>#N/A</c:v>
                </c:pt>
                <c:pt idx="10">
                  <c:v>1064</c:v>
                </c:pt>
                <c:pt idx="11">
                  <c:v>#N/A</c:v>
                </c:pt>
                <c:pt idx="12">
                  <c:v>#N/A</c:v>
                </c:pt>
                <c:pt idx="13">
                  <c:v>1160</c:v>
                </c:pt>
                <c:pt idx="14">
                  <c:v>#N/A</c:v>
                </c:pt>
              </c:numCache>
            </c:numRef>
          </c:val>
          <c:smooth val="0"/>
          <c:extLst>
            <c:ext xmlns:c16="http://schemas.microsoft.com/office/drawing/2014/chart" uri="{C3380CC4-5D6E-409C-BE32-E72D297353CC}">
              <c16:uniqueId val="{0000000B-281C-478E-AA6D-E19FE02A95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2045</c:v>
                </c:pt>
                <c:pt idx="1">
                  <c:v>2276</c:v>
                </c:pt>
                <c:pt idx="2">
                  <c:v>2331</c:v>
                </c:pt>
              </c:numCache>
            </c:numRef>
          </c:val>
          <c:extLst>
            <c:ext xmlns:c16="http://schemas.microsoft.com/office/drawing/2014/chart" uri="{C3380CC4-5D6E-409C-BE32-E72D297353CC}">
              <c16:uniqueId val="{00000000-DAA5-434C-BF28-3ED6A9629D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243</c:v>
                </c:pt>
                <c:pt idx="1">
                  <c:v>295</c:v>
                </c:pt>
                <c:pt idx="2">
                  <c:v>314</c:v>
                </c:pt>
              </c:numCache>
            </c:numRef>
          </c:val>
          <c:extLst>
            <c:ext xmlns:c16="http://schemas.microsoft.com/office/drawing/2014/chart" uri="{C3380CC4-5D6E-409C-BE32-E72D297353CC}">
              <c16:uniqueId val="{00000001-DAA5-434C-BF28-3ED6A9629D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984</c:v>
                </c:pt>
                <c:pt idx="1">
                  <c:v>1240</c:v>
                </c:pt>
                <c:pt idx="2">
                  <c:v>1244</c:v>
                </c:pt>
              </c:numCache>
            </c:numRef>
          </c:val>
          <c:extLst>
            <c:ext xmlns:c16="http://schemas.microsoft.com/office/drawing/2014/chart" uri="{C3380CC4-5D6E-409C-BE32-E72D297353CC}">
              <c16:uniqueId val="{00000002-DAA5-434C-BF28-3ED6A9629D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{B4C88AB5-38FE-8B42-9226-C51EBFA1881B}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DEF-44E2-8EAA-971E4A48DC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{2769442E-324F-0F4D-A007-63EE7EC216C1}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EF-44E2-8EAA-971E4A48DC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{18FC3700-3AF2-C14C-9ED4-B49078A4F2DD}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EF-44E2-8EAA-971E4A48DC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{08A57D14-E69F-2F4C-B2A7-5AAD55B82B42}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EF-44E2-8EAA-971E4A48DC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{BBB98B13-DEB2-744E-A863-8E5D2A5EBCB7}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EF-44E2-8EAA-971E4A48DC3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{8280E79F-9C89-784B-B008-B64546CA82D6}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DEF-44E2-8EAA-971E4A48DC37}"/>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{C0229106-DD70-434E-A43C-32CF7F692CD8}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DEF-44E2-8EAA-971E4A48DC37}"/>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{E0A98FE3-546B-244F-BC30-2F8582137A6D}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DEF-44E2-8EAA-971E4A48DC37}"/>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{4902717C-490D-0D42-A9D6-843AF1296183}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DEF-44E2-8EAA-971E4A48DC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63.6</c:v>
                </c:pt>
                <c:pt idx="24">
                  <c:v>65.099999999999994</c:v>
                </c:pt>
                <c:pt idx="32">
                  <c:v>65.900000000000006</c:v>
                </c:pt>
              </c:numCache>
            </c:numRef>
          </c:xVal>
          <c:yVal>
            <c:numRef>
              <c:f>公会計指標分析・財政指標組合せ分析表!$BP$51:$DC$51</c:f>
              <c:numCache>
                <c:formatCode>#,##0.0;"▲ "#,##0.0</c:formatCode>
                <c:ptCount val="40"/>
                <c:pt idx="16">
                  <c:v>33.4</c:v>
                </c:pt>
                <c:pt idx="24">
                  <c:v>20.9</c:v>
                </c:pt>
                <c:pt idx="32">
                  <c:v>23.1</c:v>
                </c:pt>
              </c:numCache>
            </c:numRef>
          </c:yVal>
          <c:smooth val="0"/>
          <c:extLst>
            <c:ext xmlns:c16="http://schemas.microsoft.com/office/drawing/2014/chart" uri="{C3380CC4-5D6E-409C-BE32-E72D297353CC}">
              <c16:uniqueId val="{00000009-CDEF-44E2-8EAA-971E4A48DC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{0927DB5A-C209-D941-A5B5-A9798D6719E8}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DEF-44E2-8EAA-971E4A48DC3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{35B6C2D7-5BDA-CD49-AA62-A9CC43353C12}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EF-44E2-8EAA-971E4A48DC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{C40ECABD-0480-C648-A1CA-C698D02A0FA1}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EF-44E2-8EAA-971E4A48DC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{0B30A95B-2178-D84E-B7CE-5EE62D3ED862}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EF-44E2-8EAA-971E4A48DC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{03051B20-85B6-1641-AF90-2D17D572A646}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EF-44E2-8EAA-971E4A48DC3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{73CBE04B-6806-EB4E-8B91-04FCEF3E606C}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DEF-44E2-8EAA-971E4A48DC3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{9808F94A-8EE8-194F-BB6C-2F65DF7E033F}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DEF-44E2-8EAA-971E4A48DC37}"/>
                </c:ext>
              </c:extLst>
            </c:dLbl>
            <c:dLbl>
              <c:idx val="24"/>
              <c:layout>
                <c:manualLayout>
                  <c:x val="-3.1106980883654531E-2"/>
                  <c:y val="-4.5114315056352126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{A6EA900F-D06D-D441-A85C-A9656EDC0180}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DEF-44E2-8EAA-971E4A48DC37}"/>
                </c:ext>
              </c:extLst>
            </c:dLbl>
            <c:dLbl>
              <c:idx val="32"/>
              <c:layout>
                <c:manualLayout>
                  <c:x val="-3.3183420055490208E-2"/>
                  <c:y val="-8.4363769155378396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{91ABAE2B-FBA5-234A-A65B-72669196808E}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DEF-44E2-8EAA-971E4A48DC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52.1</c:v>
                </c:pt>
                <c:pt idx="24">
                  <c:v>59.1</c:v>
                </c:pt>
                <c:pt idx="32">
                  <c:v>58.6</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CDEF-44E2-8EAA-971E4A48DC37}"/>
            </c:ext>
          </c:extLst>
        </c:ser>
        <c:dLbls>
          <c:showLegendKey val="0"/>
          <c:showVal val="1"/>
          <c:showCatName val="0"/>
          <c:showSerName val="0"/>
          <c:showPercent val="0"/>
          <c:showBubbleSize val="0"/>
        </c:dLbls>
        <c:axId val="46179840"/>
        <c:axId val="46181760"/>
      </c:scatterChart>
      <c:valAx>
        <c:axId val="46179840"/>
        <c:scaling>
          <c:orientation val="minMax"/>
          <c:max val="68"/>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{211DBA3E-40A2-514A-B68C-FDBDAD7EEBA3}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855-4143-BA3F-5ADE719680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{1D81DEBD-126C-DC42-BF79-D55E577E891C}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55-4143-BA3F-5ADE719680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{A86E701C-95A5-2540-B8D4-816FF34EDAA0}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55-4143-BA3F-5ADE719680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{CD08E5B5-53C5-F64E-9C37-CE5552547F53}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55-4143-BA3F-5ADE719680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{954B133E-5D52-A249-AC46-B311730EFB20}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55-4143-BA3F-5ADE7196808B}"/>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{AB554245-8FE6-1246-AF7B-3047473D6B16}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855-4143-BA3F-5ADE7196808B}"/>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{9A0E5D79-3233-2146-84D0-EC918E1BEDD6}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855-4143-BA3F-5ADE7196808B}"/>
                </c:ext>
              </c:extLst>
            </c:dLbl>
            <c:dLbl>
              <c:idx val="24"/>
              <c:layout>
                <c:manualLayout>
                  <c:x val="0"/>
                  <c:y val="1.1057896153659182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{FFC02392-68D6-7E44-A3B4-5CACE4D4EB74}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855-4143-BA3F-5ADE7196808B}"/>
                </c:ext>
              </c:extLst>
            </c:dLbl>
            <c:dLbl>
              <c:idx val="32"/>
              <c:layout>
                <c:manualLayout>
                  <c:x val="0"/>
                  <c:y val="-1.1057896153659102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{35C937A9-CA58-6546-A5E6-8A904E9EB5D1}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855-4143-BA3F-5ADE719680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16.100000000000001</c:v>
                </c:pt>
                <c:pt idx="8">
                  <c:v>15.1</c:v>
                </c:pt>
                <c:pt idx="16">
                  <c:v>14.4</c:v>
                </c:pt>
                <c:pt idx="24">
                  <c:v>13.8</c:v>
                </c:pt>
                <c:pt idx="32">
                  <c:v>13.7</c:v>
                </c:pt>
              </c:numCache>
            </c:numRef>
          </c:xVal>
          <c:yVal>
            <c:numRef>
              <c:f>公会計指標分析・財政指標組合せ分析表!$BP$73:$DC$73</c:f>
              <c:numCache>
                <c:formatCode>#,##0.0;"▲ "#,##0.0</c:formatCode>
                <c:ptCount val="40"/>
                <c:pt idx="0">
                  <c:v>84.4</c:v>
                </c:pt>
                <c:pt idx="8">
                  <c:v>61.9</c:v>
                </c:pt>
                <c:pt idx="16">
                  <c:v>33.4</c:v>
                </c:pt>
                <c:pt idx="24">
                  <c:v>20.9</c:v>
                </c:pt>
                <c:pt idx="32">
                  <c:v>23.1</c:v>
                </c:pt>
              </c:numCache>
            </c:numRef>
          </c:yVal>
          <c:smooth val="0"/>
          <c:extLst>
            <c:ext xmlns:c16="http://schemas.microsoft.com/office/drawing/2014/chart" uri="{C3380CC4-5D6E-409C-BE32-E72D297353CC}">
              <c16:uniqueId val="{00000009-0855-4143-BA3F-5ADE719680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7157050928606249E-2"/>
                  <c:y val="-5.3860622628701768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{DA8C2B60-30FD-B34A-B8A9-ADE5F1B25B26}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855-4143-BA3F-5ADE719680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{27F3151F-1250-0544-9810-A388E858CBEF}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55-4143-BA3F-5ADE719680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{64F7592D-E6A6-0940-BFF3-2113797B26E2}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55-4143-BA3F-5ADE719680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{D44D742C-5511-F24B-9BD2-8EA57C9D70FA}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55-4143-BA3F-5ADE719680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{C7F061A2-71AC-444A-BA12-3F9B95AC6884}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55-4143-BA3F-5ADE7196808B}"/>
                </c:ext>
              </c:extLst>
            </c:dLbl>
            <c:dLbl>
              <c:idx val="8"/>
              <c:layout>
                <c:manualLayout>
                  <c:x val="-3.6238932309615085E-2"/>
                  <c:y val="-7.097267154688620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{79EF6609-4853-4A44-B06E-E7155609F4F2}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855-4143-BA3F-5ADE7196808B}"/>
                </c:ext>
              </c:extLst>
            </c:dLbl>
            <c:dLbl>
              <c:idx val="16"/>
              <c:layout>
                <c:manualLayout>
                  <c:x val="-4.5160355153971272E-2"/>
                  <c:y val="-8.133737286005204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{F438C318-D9B8-EE4F-97BC-B7ECA35284F2}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855-4143-BA3F-5ADE7196808B}"/>
                </c:ext>
              </c:extLst>
            </c:dLbl>
            <c:dLbl>
              <c:idx val="24"/>
              <c:layout>
                <c:manualLayout>
                  <c:x val="-1.8235628084249993E-2"/>
                  <c:y val="-7.1876838730138295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{944D232A-0658-BC46-A857-4EBCDDDF735D}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855-4143-BA3F-5ADE7196808B}"/>
                </c:ext>
              </c:extLst>
            </c:dLbl>
            <c:dLbl>
              <c:idx val="32"/>
              <c:layout>
                <c:manualLayout>
                  <c:x val="-3.1697991619110633E-2"/>
                  <c:y val="-3.403538718562217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{D85432A0-9A5C-2F49-99FF-E31B9FC3B979}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855-4143-BA3F-5ADE719680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7.9</c:v>
                </c:pt>
                <c:pt idx="24">
                  <c:v>7.9</c:v>
                </c:pt>
                <c:pt idx="32">
                  <c:v>7.8</c:v>
                </c:pt>
              </c:numCache>
            </c:numRef>
          </c:xVal>
          <c:yVal>
            <c:numRef>
              <c:f>公会計指標分析・財政指標組合せ分析表!$BP$77:$DC$77</c:f>
              <c:numCache>
                <c:formatCode>#,##0.0;"▲ "#,##0.0</c:formatCode>
                <c:ptCount val="40"/>
                <c:pt idx="0">
                  <c:v>10.199999999999999</c:v>
                </c:pt>
                <c:pt idx="8">
                  <c:v>13.1</c:v>
                </c:pt>
                <c:pt idx="16">
                  <c:v>0</c:v>
                </c:pt>
                <c:pt idx="24">
                  <c:v>0</c:v>
                </c:pt>
                <c:pt idx="32">
                  <c:v>0</c:v>
                </c:pt>
              </c:numCache>
            </c:numRef>
          </c:yVal>
          <c:smooth val="0"/>
          <c:extLst>
            <c:ext xmlns:c16="http://schemas.microsoft.com/office/drawing/2014/chart" uri="{C3380CC4-5D6E-409C-BE32-E72D297353CC}">
              <c16:uniqueId val="{00000013-0855-4143-BA3F-5ADE7196808B}"/>
            </c:ext>
          </c:extLst>
        </c:ser>
        <c:dLbls>
          <c:showLegendKey val="0"/>
          <c:showVal val="1"/>
          <c:showCatName val="0"/>
          <c:showSerName val="0"/>
          <c:showPercent val="0"/>
          <c:showBubbleSize val="0"/>
        </c:dLbls>
        <c:axId val="84219776"/>
        <c:axId val="84234240"/>
      </c:scatterChart>
      <c:valAx>
        <c:axId val="84219776"/>
        <c:scaling>
          <c:orientation val="minMax"/>
          <c:max val="16.8"/>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9"/>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年度に公債費負担適正化計画を策定以降、新規地方債の抑制により元利償還金が減少してきた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分子の減少により実質公債費比率は減少してきたところで</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あり、令和元</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年度決算までは元利償還金が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1,500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1,600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百万円台の横ばいで推移することから実質公債費比率も横ばいで推移する見込みである。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今後は平成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年度に事業が完了した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本庁舎建設や小学校改築、今後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完成</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予定の船舶建造等の大型事業による元利償還金の増加要因に加え、普通交付税合併算定替えの減額による分母の減少が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見込まれる。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過去の大型事業による年間</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212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百万円の元利償還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は令和２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年度で完済する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新規地方債</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発行に係る償還も始まることから、計画的な財政運営により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の改善に努める。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記入すべき積立なし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これまでは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年度の合併以降、地方債残高が減少してきたことに加え、普通交付税が一本算定となる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年度以降の財政不安に備えて基金積立に努めてきたことにより、将来負担比率は着実に</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低下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してきた。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しかしながら、平成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から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地方債残高</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微増と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なり、平成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年度においては将来負担比率の分子も微増へと転じた。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ごみ処理場更新や光回線整備</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をはじめとする大型事業に伴う多額の地方債発行を見込んでおり、地方債残高の増加によって分子が増となる一方、普通交付税</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が一本算定となることで</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減額が確実であることから分母が減少し、３～５年の短期的見通しとして、将来負担比率はやや増加する見込みである。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これらの要因を踏まえ、今後も引き続き行財政改革による歳出削減や、新規地方債発行額を最低限元金償還額以下に抑えるなどにより、健全な財政運営に努める。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鹿児島県屋久島町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「屋久島町だいすき基金」「世界自然遺産屋久島山岳部環境保全基金」については寄附金を財源としているため、寄附金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により基金積立て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変動</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基金残高は前者が増、後者は減となった。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また、徹底した歳出抑制により、財政調整基金をはじめ</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全体として基金残高は増加したものの、大型事業に係る財源の一部として取り崩した公共施設整備基金については、積立額を取り崩し額が上回ったことにより減少した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年度の決算時に財政調整基金が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であったことから、公共施設の修繕や更新を先送りして基金を積み立ててきたが、それも限界となりつつある。財政調整基金については、ある程度の規模に達したこともあり、公債費を増やさないよう基金の活用も検討。また、特定目的基金を国県補助金や町債発行では賄えない分の財源として活用し、公共施設の更新や住民環境の向上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新設や改修などに要する経費の財源に充てることを目的として設置。大規模な施設整備や長寿命化整備などを行う場合に、国県補助金や町債発行では賄えない建設事業費の財源として活用。</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・屋久島町だいすき基金：本町へ寄附された「だいすき寄附金」（ふるさと納税）を適正に管理運用するために設置。環境保全対策事業や、活性化に関する事業の財源として活用。　</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岩崎育英奨学基金：</a:t>
          </a:r>
          <a:r>
            <a:rPr lang="ja-JP" altLang="en-US" sz="1100">
              <a:effectLst/>
              <a:latin typeface="ＭＳ ゴシック" panose="020B0609070205080204" pitchFamily="49" charset="-128"/>
              <a:ea typeface="ＭＳ ゴシック" panose="020B0609070205080204" pitchFamily="49" charset="-128"/>
            </a:rPr>
            <a:t>育英奨学資金としての貸与又は青少年研修費として運用する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事業の財源として活用。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・未来を担う人材育成基金：</a:t>
          </a:r>
          <a:r>
            <a:rPr lang="ja-JP" altLang="en-US" sz="1100">
              <a:effectLst/>
              <a:latin typeface="ＭＳ ゴシック" panose="020B0609070205080204" pitchFamily="49" charset="-128"/>
              <a:ea typeface="ＭＳ ゴシック" panose="020B0609070205080204" pitchFamily="49" charset="-128"/>
            </a:rPr>
            <a:t>主体的で活力ある町づくりを積極的に推進することを目的とし、幅広い視野と優秀な技術及び能力を有する人材を育成する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事業の財源として活用。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a:t>
          </a:r>
          <a:r>
            <a:rPr lang="ja-JP" altLang="en-US" sz="1100">
              <a:effectLst/>
              <a:latin typeface="ＭＳ ゴシック" panose="020B0609070205080204" pitchFamily="49" charset="-128"/>
              <a:ea typeface="ＭＳ ゴシック" panose="020B0609070205080204" pitchFamily="49" charset="-128"/>
            </a:rPr>
            <a:t>中山間地域における土地改良施設の機能を適正に発揮させるための集落共同活動の強化に対する支援事業を行うため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事業の財源として活用。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庁舎建設や学校改築等に多額の財源を要し、当基金を財源の一部として充当したことで減少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・屋久島町だいすき基金：基金活用事業の財源に充てた額よりも寄付金額が上回ったことで増加。</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岩崎育英奨学基金、未来を担う人材育成基金、中山間ふるさと・水と土保全基金については充当事業が行われなかったために預金利子のみ増加。</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令和３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年度以降に更新のごみ処理施設整備事業を控えている他、経年劣化による小中学校の補強・建替え等を予定しており、財源として取り崩す予定。今後も公共施設の老朽化対応のために積立てと取崩しを行う。</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・屋久島町だいすき基金：平成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年度以降、寄附金の額が増えたこともあり、平成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年度からは基金活用事業の拡大を行っている。寄附金の額に応じて今後も活用を行う。</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・岩崎育英奨学基金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：基金充当すべき事業が行われる際に財源として活用。</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未来を担う人材育成基金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基金充当すべき事業が行われる際に財源として活用。</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中山間ふるさと・水と土保全基金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基金充当すべき事業が行われる際に財源として活用。</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純繰越金及び普通交付税の合併算定替特例措置の適用による。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普通交付税の合併算定替による特例措置が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年度で終了</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ことに加え、ごみ処理施設や学校施設の更新も控えていることから、今までのように積み立てることは難しい。今後は扶助費や補助費といった経常経費の増加が見込まれ、予算不足が顕著になることから、減少していく見込み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前年度の純繰越金と決算剰余金にて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本町は類似他団体に比べて公債費の額が大きく、次年度以降も大型事業が控えていることから今後も多額の起債を予定している。公債費率改善のために減債基金での繰上償還も検討している。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2D68BD7-44DC-44E0-B67C-35EDE9DB82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E04121A-A65A-476B-961F-E9E5F76163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301754C-0D2B-42D1-AC64-5C4C464D465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3D57051-6D3F-450D-9C1D-E6D36AD6194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2E790FE-8E93-4545-9FDB-9BD8D84C802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1579741-E2B5-470D-B74B-232A7A8BB8B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A91EE4C-0F47-4F92-9395-C64A6BBBA4E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CA27150-7746-42CF-BABA-C12775D5394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6DDAC1D-2AD0-47B3-9D74-3F8FE8348FB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32C5EFC-E6A4-43B6-8351-17855B33BBC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9D323D0-D6CA-46B4-9844-7A4619BC838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6176F5D-9C8A-4796-B5D4-AC4E17477AE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12,586
12,490
540.48
11,490,666
11,016,991
272,766
6,092,164
12,389,753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E57BE45-C35D-432E-8049-44D8C2D0348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1AFD530-0B3F-49A6-8851-773F782885D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02F292F-8A5B-4B91-BCE2-EA5CF2524CD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C30339E-2185-472A-A1F6-AC4463CF554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9BF8315-9D4D-406C-9E4E-19E1B4567A6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9F0B7DF-D5D0-4B65-8130-058FC367600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28B9D62-FA20-43BA-B400-A30F301E67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8D8718E-2C64-4503-B338-653FE74D0EB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FDEDF68-028B-4417-822F-CA1F92E8300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DBF1AA7-D893-4E26-B1DD-A12EFFC4DB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BEA1154-494C-4CC3-A2D4-4AD5C759F1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5BE6F85-6CC5-4DD9-9B3B-2BB5234B391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A1EDA9F-6EB4-456B-8FA5-5988CECECD7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011066D-65E7-4FA0-971D-343292220AA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C583EAF-F342-4B0E-AC1A-F0D17ADA1F1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34E7B7E-06E1-402D-A65C-0ED6353445B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85A2224-09DA-433F-8D5F-CC6C58E3518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D4FAD7F4-8E66-4DA2-95FA-4EEF72F283C4}"/>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F48B3D65-2A78-4BE7-A6CE-010E4F84373F}"/>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E08A4908-D50D-42F4-87D2-7E7112290E1A}"/>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6C45488C-398D-4068-8B4E-1F1F21211E1F}"/>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5AB06DC0-9BA7-4AC3-B195-17CFD511114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DC28087D-E9AE-437A-AB6D-AAE2C10D4E3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364D4718-CD98-4AFD-93CA-F38F970954E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99FFC64F-37C1-489A-B3D2-4930A276AD1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6DA1FC0F-9809-46FE-93F8-257D2C34CDF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29277CD-C98A-4026-9400-ED34667C890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9D6DEFAE-589D-436C-B933-4D567EAD008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FBF85B78-119D-4C93-A672-6EA484857C8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99499F84-71BA-4E40-8B5C-40798DD7A5A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CB823B68-A0FC-43EE-BC91-430B83694D5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89F40525-45EA-4FE9-A607-AF0D2F0DD24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F2F17972-79F3-40EF-92F0-1344440419D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D87E674F-E79D-4F80-B85D-B81D25DC569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２８年３月に策定した「屋久島町公共施設等総合管理計画」に基づき、施設の更新や除却を進めているところではあるが、老朽化した施設が多く、類似団体と比べても高い数値となっている。現在、施設の個別計画を策定中であり、今後、数値の改善を図っていく予定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B277CE3D-546B-4DA9-96CC-FE26FC5B4A3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82CA4B2C-4338-44C3-9DEF-D0BDF7A5409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55F32B76-C83B-49C6-B4FC-855E7E64FFD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7140DEB5-7D05-4F41-9241-C09D160773D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CD18972A-6701-4DC1-A8CB-D80F28DC4CD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97607596-2701-4F16-BCFF-ABDE689936C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8DF4B1FB-58E4-4F45-85FC-AA2170C240E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6C4918B4-E781-465F-BB83-720382942F9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E2C78A64-45A7-4B31-8604-F84C2FC7262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34447E49-DAE8-4E6B-8245-50FD4DA7F04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3FB8AC72-11D6-4B83-B66C-432CF97DACD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811052CF-AE68-474E-AB5A-B3ECB0BB870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CDA647F6-C172-4328-8619-D2284A387CD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C5751D8F-4F86-4D6A-85FF-21FCF97E738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8437652D-13A2-4B83-ACF7-94D44246630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8FB08EC0-E0F9-4A8B-A35F-CF9EC69E819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64" name="直線コネクタ 63">
          <a:extLst>
            <a:ext uri="{FF2B5EF4-FFF2-40B4-BE49-F238E27FC236}">
              <a16:creationId xmlns:a16="http://schemas.microsoft.com/office/drawing/2014/main" id="{F68534FD-55A2-483D-84F0-157FAE031F61}"/>
            </a:ext>
          </a:extLst>
        </xdr:cNvPr>
        <xdr:cNvCxnSpPr/>
      </xdr:nvCxnSpPr>
      <xdr:spPr>
        <a:xfrm flipV="1">
          <a:off x="4760595" y="5312833"/>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5" name="有形固定資産減価償却率最小値テキスト">
          <a:extLst>
            <a:ext uri="{FF2B5EF4-FFF2-40B4-BE49-F238E27FC236}">
              <a16:creationId xmlns:a16="http://schemas.microsoft.com/office/drawing/2014/main" id="{EC5CC2CE-461F-4369-BBC8-E7ABE11FC6B6}"/>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6" name="直線コネクタ 65">
          <a:extLst>
            <a:ext uri="{FF2B5EF4-FFF2-40B4-BE49-F238E27FC236}">
              <a16:creationId xmlns:a16="http://schemas.microsoft.com/office/drawing/2014/main" id="{4456627F-368D-42C4-B916-225081FB0E9B}"/>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67" name="有形固定資産減価償却率最大値テキスト">
          <a:extLst>
            <a:ext uri="{FF2B5EF4-FFF2-40B4-BE49-F238E27FC236}">
              <a16:creationId xmlns:a16="http://schemas.microsoft.com/office/drawing/2014/main" id="{7C038A85-9375-4224-A351-D57628D3E473}"/>
            </a:ext>
          </a:extLst>
        </xdr:cNvPr>
        <xdr:cNvSpPr txBox="1"/>
      </xdr:nvSpPr>
      <xdr:spPr>
        <a:xfrm>
          <a:off x="4813300" y="508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68" name="直線コネクタ 67">
          <a:extLst>
            <a:ext uri="{FF2B5EF4-FFF2-40B4-BE49-F238E27FC236}">
              <a16:creationId xmlns:a16="http://schemas.microsoft.com/office/drawing/2014/main" id="{61A8EAAA-8D6E-4FCC-B030-052C9B8389AD}"/>
            </a:ext>
          </a:extLst>
        </xdr:cNvPr>
        <xdr:cNvCxnSpPr/>
      </xdr:nvCxnSpPr>
      <xdr:spPr>
        <a:xfrm>
          <a:off x="4673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69" name="有形固定資産減価償却率平均値テキスト">
          <a:extLst>
            <a:ext uri="{FF2B5EF4-FFF2-40B4-BE49-F238E27FC236}">
              <a16:creationId xmlns:a16="http://schemas.microsoft.com/office/drawing/2014/main" id="{9F93E8DE-639A-418C-A7B1-C1DDD03398D2}"/>
            </a:ext>
          </a:extLst>
        </xdr:cNvPr>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0" name="フローチャート: 判断 69">
          <a:extLst>
            <a:ext uri="{FF2B5EF4-FFF2-40B4-BE49-F238E27FC236}">
              <a16:creationId xmlns:a16="http://schemas.microsoft.com/office/drawing/2014/main" id="{1B458C8A-A71D-4CE6-B963-1B33A6BD3511}"/>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1" name="フローチャート: 判断 70">
          <a:extLst>
            <a:ext uri="{FF2B5EF4-FFF2-40B4-BE49-F238E27FC236}">
              <a16:creationId xmlns:a16="http://schemas.microsoft.com/office/drawing/2014/main" id="{9147D9C9-C1C1-49EC-90CF-FC6F0A247700}"/>
            </a:ext>
          </a:extLst>
        </xdr:cNvPr>
        <xdr:cNvSpPr/>
      </xdr:nvSpPr>
      <xdr:spPr>
        <a:xfrm>
          <a:off x="400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72" name="フローチャート: 判断 71">
          <a:extLst>
            <a:ext uri="{FF2B5EF4-FFF2-40B4-BE49-F238E27FC236}">
              <a16:creationId xmlns:a16="http://schemas.microsoft.com/office/drawing/2014/main" id="{76EBB4E3-2EBA-41E5-9C5F-15C5B20871D3}"/>
            </a:ext>
          </a:extLst>
        </xdr:cNvPr>
        <xdr:cNvSpPr/>
      </xdr:nvSpPr>
      <xdr:spPr>
        <a:xfrm>
          <a:off x="32385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132715</xdr:rowOff>
    </xdr:from>
    <xdr:to>
      <xdr:col>11</xdr:col>
      <xdr:colOff>187325</xdr:colOff>
      <xdr:row>32</xdr:row>
      <xdr:rowOff>62865</xdr:rowOff>
    </xdr:to>
    <xdr:sp macro="" textlink="">
      <xdr:nvSpPr>
        <xdr:cNvPr id="73" name="フローチャート: 判断 72">
          <a:extLst>
            <a:ext uri="{FF2B5EF4-FFF2-40B4-BE49-F238E27FC236}">
              <a16:creationId xmlns:a16="http://schemas.microsoft.com/office/drawing/2014/main" id="{1287059C-4F24-4151-AE72-4A39092AEE7E}"/>
            </a:ext>
          </a:extLst>
        </xdr:cNvPr>
        <xdr:cNvSpPr/>
      </xdr:nvSpPr>
      <xdr:spPr>
        <a:xfrm>
          <a:off x="2476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D8B2187-CEA8-48D5-A157-478B89E06ED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D058BA9-F6B3-42C5-A26B-2A79DC419FD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48AD906-A766-433A-B5CC-EBCFB3A8A78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6038DB3-725F-4ADF-BBF9-9C18CA32A7C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DAABFFB-D585-477E-83B0-4DB486DEE88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25823</xdr:rowOff>
    </xdr:from>
    <xdr:to>
      <xdr:col>23</xdr:col>
      <xdr:colOff>136525</xdr:colOff>
      <xdr:row>29</xdr:row>
      <xdr:rowOff>127423</xdr:rowOff>
    </xdr:to>
    <xdr:sp macro="" textlink="">
      <xdr:nvSpPr>
        <xdr:cNvPr id="79" name="楕円 78">
          <a:extLst>
            <a:ext uri="{FF2B5EF4-FFF2-40B4-BE49-F238E27FC236}">
              <a16:creationId xmlns:a16="http://schemas.microsoft.com/office/drawing/2014/main" id="{07AFEA85-EFF4-46EB-9704-5177773C6A85}"/>
            </a:ext>
          </a:extLst>
        </xdr:cNvPr>
        <xdr:cNvSpPr/>
      </xdr:nvSpPr>
      <xdr:spPr>
        <a:xfrm>
          <a:off x="47117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48700</xdr:rowOff>
    </xdr:from>
    <xdr:ext cx="405111" cy="259045"/>
    <xdr:sp macro="" textlink="">
      <xdr:nvSpPr>
        <xdr:cNvPr id="80" name="有形固定資産減価償却率該当値テキスト">
          <a:extLst>
            <a:ext uri="{FF2B5EF4-FFF2-40B4-BE49-F238E27FC236}">
              <a16:creationId xmlns:a16="http://schemas.microsoft.com/office/drawing/2014/main" id="{FBE1E10D-B77C-41D9-A646-523C4AA72FF4}"/>
            </a:ext>
          </a:extLst>
        </xdr:cNvPr>
        <xdr:cNvSpPr txBox="1"/>
      </xdr:nvSpPr>
      <xdr:spPr>
        <a:xfrm>
          <a:off x="4813300" y="5620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54610</xdr:rowOff>
    </xdr:from>
    <xdr:to>
      <xdr:col>19</xdr:col>
      <xdr:colOff>187325</xdr:colOff>
      <xdr:row>29</xdr:row>
      <xdr:rowOff>156210</xdr:rowOff>
    </xdr:to>
    <xdr:sp macro="" textlink="">
      <xdr:nvSpPr>
        <xdr:cNvPr id="81" name="楕円 80">
          <a:extLst>
            <a:ext uri="{FF2B5EF4-FFF2-40B4-BE49-F238E27FC236}">
              <a16:creationId xmlns:a16="http://schemas.microsoft.com/office/drawing/2014/main" id="{8D838B3E-0941-40F8-8800-486D75BF88C4}"/>
            </a:ext>
          </a:extLst>
        </xdr:cNvPr>
        <xdr:cNvSpPr/>
      </xdr:nvSpPr>
      <xdr:spPr>
        <a:xfrm>
          <a:off x="4000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76623</xdr:rowOff>
    </xdr:from>
    <xdr:to>
      <xdr:col>23</xdr:col>
      <xdr:colOff>85725</xdr:colOff>
      <xdr:row>29</xdr:row>
      <xdr:rowOff>105410</xdr:rowOff>
    </xdr:to>
    <xdr:cxnSp macro="">
      <xdr:nvCxnSpPr>
        <xdr:cNvPr id="82" name="直線コネクタ 81">
          <a:extLst>
            <a:ext uri="{FF2B5EF4-FFF2-40B4-BE49-F238E27FC236}">
              <a16:creationId xmlns:a16="http://schemas.microsoft.com/office/drawing/2014/main" id="{7DF44A64-ABCF-4CA4-A9FE-D5D9504133DD}"/>
            </a:ext>
          </a:extLst>
        </xdr:cNvPr>
        <xdr:cNvCxnSpPr/>
      </xdr:nvCxnSpPr>
      <xdr:spPr>
        <a:xfrm flipV="1">
          <a:off x="4051300" y="5820198"/>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3" name="楕円 82">
          <a:extLst>
            <a:ext uri="{FF2B5EF4-FFF2-40B4-BE49-F238E27FC236}">
              <a16:creationId xmlns:a16="http://schemas.microsoft.com/office/drawing/2014/main" id="{B20C63E2-658E-4A0E-A356-ECDCE940DA6B}"/>
            </a:ext>
          </a:extLst>
        </xdr:cNvPr>
        <xdr:cNvSpPr/>
      </xdr:nvSpPr>
      <xdr:spPr>
        <a:xfrm>
          <a:off x="3238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105410</xdr:rowOff>
    </xdr:from>
    <xdr:to>
      <xdr:col>19</xdr:col>
      <xdr:colOff>136525</xdr:colOff>
      <xdr:row>29</xdr:row>
      <xdr:rowOff>159385</xdr:rowOff>
    </xdr:to>
    <xdr:cxnSp macro="">
      <xdr:nvCxnSpPr>
        <xdr:cNvPr id="84" name="直線コネクタ 83">
          <a:extLst>
            <a:ext uri="{FF2B5EF4-FFF2-40B4-BE49-F238E27FC236}">
              <a16:creationId xmlns:a16="http://schemas.microsoft.com/office/drawing/2014/main" id="{FB5C5E2F-D6F6-4DD3-AE65-34C89B1604E6}"/>
            </a:ext>
          </a:extLst>
        </xdr:cNvPr>
        <xdr:cNvCxnSpPr/>
      </xdr:nvCxnSpPr>
      <xdr:spPr>
        <a:xfrm flipV="1">
          <a:off x="3289300" y="584898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20337</xdr:rowOff>
    </xdr:from>
    <xdr:ext cx="405111" cy="259045"/>
    <xdr:sp macro="" textlink="">
      <xdr:nvSpPr>
        <xdr:cNvPr id="85" name="n_1aveValue有形固定資産減価償却率">
          <a:extLst>
            <a:ext uri="{FF2B5EF4-FFF2-40B4-BE49-F238E27FC236}">
              <a16:creationId xmlns:a16="http://schemas.microsoft.com/office/drawing/2014/main" id="{05C9C472-C7F4-44D8-ADF6-A06F60AAC9E1}"/>
            </a:ext>
          </a:extLst>
        </xdr:cNvPr>
        <xdr:cNvSpPr txBox="1"/>
      </xdr:nvSpPr>
      <xdr:spPr>
        <a:xfrm>
          <a:off x="38360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100770</xdr:rowOff>
    </xdr:from>
    <xdr:ext cx="405111" cy="259045"/>
    <xdr:sp macro="" textlink="">
      <xdr:nvSpPr>
        <xdr:cNvPr id="86" name="n_2aveValue有形固定資産減価償却率">
          <a:extLst>
            <a:ext uri="{FF2B5EF4-FFF2-40B4-BE49-F238E27FC236}">
              <a16:creationId xmlns:a16="http://schemas.microsoft.com/office/drawing/2014/main" id="{9D395A6D-CD4A-4D30-A08C-9F24A0F8AFC3}"/>
            </a:ext>
          </a:extLst>
        </xdr:cNvPr>
        <xdr:cNvSpPr txBox="1"/>
      </xdr:nvSpPr>
      <xdr:spPr>
        <a:xfrm>
          <a:off x="3086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79392</xdr:rowOff>
    </xdr:from>
    <xdr:ext cx="405111" cy="259045"/>
    <xdr:sp macro="" textlink="">
      <xdr:nvSpPr>
        <xdr:cNvPr id="87" name="n_3aveValue有形固定資産減価償却率">
          <a:extLst>
            <a:ext uri="{FF2B5EF4-FFF2-40B4-BE49-F238E27FC236}">
              <a16:creationId xmlns:a16="http://schemas.microsoft.com/office/drawing/2014/main" id="{1C29E618-E5ED-4842-A0CE-CE017F0B2669}"/>
            </a:ext>
          </a:extLst>
        </xdr:cNvPr>
        <xdr:cNvSpPr txBox="1"/>
      </xdr:nvSpPr>
      <xdr:spPr>
        <a:xfrm>
          <a:off x="2324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1287</xdr:rowOff>
    </xdr:from>
    <xdr:ext cx="405111" cy="259045"/>
    <xdr:sp macro="" textlink="">
      <xdr:nvSpPr>
        <xdr:cNvPr id="88" name="n_1mainValue有形固定資産減価償却率">
          <a:extLst>
            <a:ext uri="{FF2B5EF4-FFF2-40B4-BE49-F238E27FC236}">
              <a16:creationId xmlns:a16="http://schemas.microsoft.com/office/drawing/2014/main" id="{42B68245-3C66-4B69-8DE2-D0365932D85D}"/>
            </a:ext>
          </a:extLst>
        </xdr:cNvPr>
        <xdr:cNvSpPr txBox="1"/>
      </xdr:nvSpPr>
      <xdr:spPr>
        <a:xfrm>
          <a:off x="38360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89" name="n_2mainValue有形固定資産減価償却率">
          <a:extLst>
            <a:ext uri="{FF2B5EF4-FFF2-40B4-BE49-F238E27FC236}">
              <a16:creationId xmlns:a16="http://schemas.microsoft.com/office/drawing/2014/main" id="{4D1BC46C-F7C8-4B1A-B00B-34AAB28E163B}"/>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80C2CFC7-2317-4FB2-BF0F-ADA07B05DB2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5959AAB8-A9E2-4180-A453-B64A878E93B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6B38CECB-C506-4B3C-96CC-6999473BA27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01F4F6BA-4D50-4EC3-90F0-C60A6DA43D4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A028C75E-C061-41EB-8383-51E9573E93F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BDF21BC9-B2CF-463A-84CB-D5564903E2B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15DF0E35-604F-4F95-A50E-DF4D62F15FD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783ED366-FB02-43D6-A574-980B07B9C6A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2DA62F01-5E59-427C-8F54-735CC6E9853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5B7829C1-2910-4BE8-AFA7-5FDD5B3D241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179F5706-5C91-4215-8B13-EED7012E2A8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6445C280-1C74-48D5-A996-6AF9992132B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B36243D4-8912-43A3-AD16-676344F9117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合併算定替による地方交付税の増額分や歳出抑制によ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て基金への積立を増やすことができたことで、類似団体並みの数値となっている。しかしながら、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令和２年度から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一本算定での交付税措置とな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ことや大型事業（光回線整備・ごみ処理施設更新等）の実施に伴い、将来負担率の増や基金積立の減少が予想されるため、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今後も償還額より借入額が上回らないような</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努力が必要となる。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3FB56841-0F72-4EB3-84AD-734F1F7B070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7DA36067-1738-481D-B6B3-1863CA06488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F890A15D-0FFB-4207-8052-A6576325B16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a:extLst>
            <a:ext uri="{FF2B5EF4-FFF2-40B4-BE49-F238E27FC236}">
              <a16:creationId xmlns:a16="http://schemas.microsoft.com/office/drawing/2014/main" id="{F6D1B539-7CE7-4F43-AAE8-491BC5560CC3}"/>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3B5B7D21-BE26-4F2C-8640-F67D1546948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a:extLst>
            <a:ext uri="{FF2B5EF4-FFF2-40B4-BE49-F238E27FC236}">
              <a16:creationId xmlns:a16="http://schemas.microsoft.com/office/drawing/2014/main" id="{683DF772-799D-4604-A31E-DD7CE9697D8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408D378E-EAAE-478C-9B63-E50D4606467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a:extLst>
            <a:ext uri="{FF2B5EF4-FFF2-40B4-BE49-F238E27FC236}">
              <a16:creationId xmlns:a16="http://schemas.microsoft.com/office/drawing/2014/main" id="{F62CA2F4-C76E-49EF-842F-6AE1280A66A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785230D8-E62F-4D90-AD2B-11FF7B302E8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a:extLst>
            <a:ext uri="{FF2B5EF4-FFF2-40B4-BE49-F238E27FC236}">
              <a16:creationId xmlns:a16="http://schemas.microsoft.com/office/drawing/2014/main" id="{4800C8CD-4123-4B7A-8BC5-E91E1EC959D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1BCDA5A6-AE53-416A-8C4B-2AF94B2F7CA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a:extLst>
            <a:ext uri="{FF2B5EF4-FFF2-40B4-BE49-F238E27FC236}">
              <a16:creationId xmlns:a16="http://schemas.microsoft.com/office/drawing/2014/main" id="{0B7FF170-D544-4E88-ACAD-EDFFF8329BE4}"/>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C95CC7AB-8918-49E1-ACE3-5D129F15496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a:extLst>
            <a:ext uri="{FF2B5EF4-FFF2-40B4-BE49-F238E27FC236}">
              <a16:creationId xmlns:a16="http://schemas.microsoft.com/office/drawing/2014/main" id="{BD83CAB3-BD75-4365-B969-8579DAE851DF}"/>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F98C50AD-0806-459E-86E9-280CED61021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18" name="直線コネクタ 117">
          <a:extLst>
            <a:ext uri="{FF2B5EF4-FFF2-40B4-BE49-F238E27FC236}">
              <a16:creationId xmlns:a16="http://schemas.microsoft.com/office/drawing/2014/main" id="{70542659-2AB0-42F3-83A9-FB4DD92ACA66}"/>
            </a:ext>
          </a:extLst>
        </xdr:cNvPr>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a:extLst>
            <a:ext uri="{FF2B5EF4-FFF2-40B4-BE49-F238E27FC236}">
              <a16:creationId xmlns:a16="http://schemas.microsoft.com/office/drawing/2014/main" id="{2010DF6A-F279-4D91-8332-69FBAE152C74}"/>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a:extLst>
            <a:ext uri="{FF2B5EF4-FFF2-40B4-BE49-F238E27FC236}">
              <a16:creationId xmlns:a16="http://schemas.microsoft.com/office/drawing/2014/main" id="{9246695E-8000-416D-A6A6-76D6BF40E792}"/>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21" name="債務償還比率最大値テキスト">
          <a:extLst>
            <a:ext uri="{FF2B5EF4-FFF2-40B4-BE49-F238E27FC236}">
              <a16:creationId xmlns:a16="http://schemas.microsoft.com/office/drawing/2014/main" id="{E1CF7B96-8A79-4468-84BE-5888F17CF2A5}"/>
            </a:ext>
          </a:extLst>
        </xdr:cNvPr>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22" name="直線コネクタ 121">
          <a:extLst>
            <a:ext uri="{FF2B5EF4-FFF2-40B4-BE49-F238E27FC236}">
              <a16:creationId xmlns:a16="http://schemas.microsoft.com/office/drawing/2014/main" id="{B949B09F-6D2F-4AF7-A5AE-ABB02B73A1CF}"/>
            </a:ext>
          </a:extLst>
        </xdr:cNvPr>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41214</xdr:rowOff>
    </xdr:from>
    <xdr:ext cx="469744" cy="259045"/>
    <xdr:sp macro="" textlink="">
      <xdr:nvSpPr>
        <xdr:cNvPr id="123" name="債務償還比率平均値テキスト">
          <a:extLst>
            <a:ext uri="{FF2B5EF4-FFF2-40B4-BE49-F238E27FC236}">
              <a16:creationId xmlns:a16="http://schemas.microsoft.com/office/drawing/2014/main" id="{5C2B302F-826D-4F06-9B7E-4C6D5704859A}"/>
            </a:ext>
          </a:extLst>
        </xdr:cNvPr>
        <xdr:cNvSpPr txBox="1"/>
      </xdr:nvSpPr>
      <xdr:spPr>
        <a:xfrm>
          <a:off x="14846300" y="6127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24" name="フローチャート: 判断 123">
          <a:extLst>
            <a:ext uri="{FF2B5EF4-FFF2-40B4-BE49-F238E27FC236}">
              <a16:creationId xmlns:a16="http://schemas.microsoft.com/office/drawing/2014/main" id="{B09C4B85-E301-4382-826A-C07A12F6122C}"/>
            </a:ext>
          </a:extLst>
        </xdr:cNvPr>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25" name="フローチャート: 判断 124">
          <a:extLst>
            <a:ext uri="{FF2B5EF4-FFF2-40B4-BE49-F238E27FC236}">
              <a16:creationId xmlns:a16="http://schemas.microsoft.com/office/drawing/2014/main" id="{92B48BCA-7D8B-4192-858C-10392789E2BB}"/>
            </a:ext>
          </a:extLst>
        </xdr:cNvPr>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1A15ED57-F2CB-4BE7-8258-DDFA8DC5B71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B86BF27A-6450-46CC-BA14-C9C0FF9BDF1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12055A25-A84C-4F46-BC7E-520EA99B038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F1B95D11-B6C9-4DA7-B9C1-CCB0F371AAD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F5CE748F-5E15-4DA1-9EBE-9DFFE9FC768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30282</xdr:rowOff>
    </xdr:from>
    <xdr:to>
      <xdr:col>76</xdr:col>
      <xdr:colOff>73025</xdr:colOff>
      <xdr:row>31</xdr:row>
      <xdr:rowOff>131882</xdr:rowOff>
    </xdr:to>
    <xdr:sp macro="" textlink="">
      <xdr:nvSpPr>
        <xdr:cNvPr id="131" name="楕円 130">
          <a:extLst>
            <a:ext uri="{FF2B5EF4-FFF2-40B4-BE49-F238E27FC236}">
              <a16:creationId xmlns:a16="http://schemas.microsoft.com/office/drawing/2014/main" id="{A17B0AC0-EFFA-47E6-82EC-251178886386}"/>
            </a:ext>
          </a:extLst>
        </xdr:cNvPr>
        <xdr:cNvSpPr/>
      </xdr:nvSpPr>
      <xdr:spPr>
        <a:xfrm>
          <a:off x="14744700" y="611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53159</xdr:rowOff>
    </xdr:from>
    <xdr:ext cx="469744" cy="259045"/>
    <xdr:sp macro="" textlink="">
      <xdr:nvSpPr>
        <xdr:cNvPr id="132" name="債務償還比率該当値テキスト">
          <a:extLst>
            <a:ext uri="{FF2B5EF4-FFF2-40B4-BE49-F238E27FC236}">
              <a16:creationId xmlns:a16="http://schemas.microsoft.com/office/drawing/2014/main" id="{14DDE4D9-92E5-42C3-BB1B-353B95100A15}"/>
            </a:ext>
          </a:extLst>
        </xdr:cNvPr>
        <xdr:cNvSpPr txBox="1"/>
      </xdr:nvSpPr>
      <xdr:spPr>
        <a:xfrm>
          <a:off x="14846300" y="596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66506</xdr:rowOff>
    </xdr:from>
    <xdr:to>
      <xdr:col>72</xdr:col>
      <xdr:colOff>123825</xdr:colOff>
      <xdr:row>31</xdr:row>
      <xdr:rowOff>168106</xdr:rowOff>
    </xdr:to>
    <xdr:sp macro="" textlink="">
      <xdr:nvSpPr>
        <xdr:cNvPr id="133" name="楕円 132">
          <a:extLst>
            <a:ext uri="{FF2B5EF4-FFF2-40B4-BE49-F238E27FC236}">
              <a16:creationId xmlns:a16="http://schemas.microsoft.com/office/drawing/2014/main" id="{D284BA6D-0234-44D5-A891-617C028CBDD7}"/>
            </a:ext>
          </a:extLst>
        </xdr:cNvPr>
        <xdr:cNvSpPr/>
      </xdr:nvSpPr>
      <xdr:spPr>
        <a:xfrm>
          <a:off x="14033500" y="615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81082</xdr:rowOff>
    </xdr:from>
    <xdr:to>
      <xdr:col>76</xdr:col>
      <xdr:colOff>22225</xdr:colOff>
      <xdr:row>31</xdr:row>
      <xdr:rowOff>117306</xdr:rowOff>
    </xdr:to>
    <xdr:cxnSp macro="">
      <xdr:nvCxnSpPr>
        <xdr:cNvPr id="134" name="直線コネクタ 133">
          <a:extLst>
            <a:ext uri="{FF2B5EF4-FFF2-40B4-BE49-F238E27FC236}">
              <a16:creationId xmlns:a16="http://schemas.microsoft.com/office/drawing/2014/main" id="{081B1002-CE3F-43E7-8450-968223B3B8D7}"/>
            </a:ext>
          </a:extLst>
        </xdr:cNvPr>
        <xdr:cNvCxnSpPr/>
      </xdr:nvCxnSpPr>
      <xdr:spPr>
        <a:xfrm flipV="1">
          <a:off x="14084300" y="6167557"/>
          <a:ext cx="711200" cy="3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165230</xdr:rowOff>
    </xdr:from>
    <xdr:ext cx="469744" cy="259045"/>
    <xdr:sp macro="" textlink="">
      <xdr:nvSpPr>
        <xdr:cNvPr id="135" name="n_1aveValue債務償還比率">
          <a:extLst>
            <a:ext uri="{FF2B5EF4-FFF2-40B4-BE49-F238E27FC236}">
              <a16:creationId xmlns:a16="http://schemas.microsoft.com/office/drawing/2014/main" id="{D73C3650-921A-4874-A350-A99B825CEDA6}"/>
            </a:ext>
          </a:extLst>
        </xdr:cNvPr>
        <xdr:cNvSpPr txBox="1"/>
      </xdr:nvSpPr>
      <xdr:spPr>
        <a:xfrm>
          <a:off x="13836727" y="625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13183</xdr:rowOff>
    </xdr:from>
    <xdr:ext cx="469744" cy="259045"/>
    <xdr:sp macro="" textlink="">
      <xdr:nvSpPr>
        <xdr:cNvPr id="136" name="n_1mainValue債務償還比率">
          <a:extLst>
            <a:ext uri="{FF2B5EF4-FFF2-40B4-BE49-F238E27FC236}">
              <a16:creationId xmlns:a16="http://schemas.microsoft.com/office/drawing/2014/main" id="{37982662-BAB6-40BE-9D07-BA600273EEAC}"/>
            </a:ext>
          </a:extLst>
        </xdr:cNvPr>
        <xdr:cNvSpPr txBox="1"/>
      </xdr:nvSpPr>
      <xdr:spPr>
        <a:xfrm>
          <a:off x="13836727" y="592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a:extLst>
            <a:ext uri="{FF2B5EF4-FFF2-40B4-BE49-F238E27FC236}">
              <a16:creationId xmlns:a16="http://schemas.microsoft.com/office/drawing/2014/main" id="{7B026509-3B5F-403C-BF4C-FA5E5B4EDB0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a:extLst>
            <a:ext uri="{FF2B5EF4-FFF2-40B4-BE49-F238E27FC236}">
              <a16:creationId xmlns:a16="http://schemas.microsoft.com/office/drawing/2014/main" id="{DFEF6738-8D1C-4969-A074-B24CA88EBDD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a:extLst>
            <a:ext uri="{FF2B5EF4-FFF2-40B4-BE49-F238E27FC236}">
              <a16:creationId xmlns:a16="http://schemas.microsoft.com/office/drawing/2014/main" id="{4A5DF473-F4FC-4915-BC88-9DD857BED4D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a:extLst>
            <a:ext uri="{FF2B5EF4-FFF2-40B4-BE49-F238E27FC236}">
              <a16:creationId xmlns:a16="http://schemas.microsoft.com/office/drawing/2014/main" id="{F8BF02B7-CF4E-41F8-86C2-3A445C48D3E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a:extLst>
            <a:ext uri="{FF2B5EF4-FFF2-40B4-BE49-F238E27FC236}">
              <a16:creationId xmlns:a16="http://schemas.microsoft.com/office/drawing/2014/main" id="{2FA0365E-5830-4AA5-A924-400262F715C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a:extLst>
            <a:ext uri="{FF2B5EF4-FFF2-40B4-BE49-F238E27FC236}">
              <a16:creationId xmlns:a16="http://schemas.microsoft.com/office/drawing/2014/main" id="{D9021D7E-199F-4929-B72F-CA4850474FA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49690E-768E-4D0F-8C7C-61C0E4353A6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4D186F-4446-4A77-9376-89791CAEA99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BC0C634-9F6E-489B-9E28-D0AF1B69A38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EE1AA9-5A55-4DDC-9A84-69845E6CA7A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A1FA494-EE00-4EF9-A7CA-CBD8E8F0B78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ED01220-FFFB-4806-8C3C-B3A5E81E2C2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6B724E-64D8-4907-B3FD-2D8D4043B25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B36C6C-6FD9-48EB-87A9-8E6D9CAC47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6F66C4-3A3B-4C32-84D1-CEF3866A2A3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EB5443-76BA-498A-BB56-8020A00EB2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12,586
12,490
540.48
11,490,666
11,016,991
272,766
6,092,164
12,389,753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3CD832-8B6B-4AE4-BBC8-7948A33221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ECF6FB-4B1E-4F7C-9FC9-4C90C61190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D02FF1-6239-43C7-BD5A-8955F6D5E12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B869E1-AA65-432E-97A0-9DDB75A781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985599F-2611-449B-8088-1E7B29B5E3F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D1B3172-7A47-4E99-B22E-334C039AD8F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115CA7-3654-4020-8EAC-01309F06E16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093448-287F-4CB7-BDBC-F2C681DCDA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ECFFFB-6011-434A-8D6A-668A4E596F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F16111-27D1-4D99-9F15-57821D8220F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DF0E6E-75CA-49FA-950A-E5AFB28062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5E5946C-52DF-4179-AA27-E279AF46570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D3FDDAE-7B87-44D1-8B25-FA51BC6AE4C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50D43D-DBD7-4731-A94D-BA32017072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2748F0-DDF8-4036-9232-93FC9663B80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56CB2D-063F-4C3A-881B-2DE1C6ED3AB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F2DFEB-D8F0-4A96-8A58-DABE4B38F56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E0AB73-2F6F-4861-A355-F635731514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B9C74B-9AC9-4534-AC5F-B796EC66FB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E2E7222-AB01-4DFB-AEE1-B5C0434883D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6DA524D-28E2-4E3C-98DB-1C504CE8525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0E86799-5CCF-4F78-AD3E-F408D2E6AB4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68BADEB-407B-4F20-85DF-6CD795E1CDF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5B485908-37AF-4AB7-BF10-280923192AB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DD3BF3DD-FD23-4EA9-9A48-3999FF5949E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87A8FC8-E2C0-413B-97EF-405BCE824B4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F2387FD-8CB9-43AA-B86D-EEDC382F94F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B5F9E3F-27EC-4789-B113-EBD44F1F3A1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5C7DD5E-8234-45BE-8677-3E59A6804EF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536E4455-89D3-4677-BE51-FB0D45826A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B79EC6C3-665D-4FA1-9F4D-9A7C10020853}"/>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6FD107CA-F7D3-4AEA-8A53-1D32DFBC25D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D190F1FD-6020-4433-82BE-DA1C6A0CB18B}"/>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6BD7FE81-7B35-46FD-AECB-E62B45275AB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2BE26DC9-C3DC-4391-A9EA-08754722D52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992CD449-01DF-4B1A-9B2A-E9A19219D1F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21730EFF-6E0C-4825-86BB-B8E4CF2AB06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2AF5EB2F-33D0-40D9-B82F-59207B04AC0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971E357B-7018-4C4D-921A-B8AA9D4FD90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A5757D0C-8187-47ED-A1E7-6E56BB6615C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FD3C85F0-D386-42CA-AEBC-CA806B9B538A}"/>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4C98C21D-FCC0-4886-A4F8-BBEFD8D82B0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99480CE3-719E-4581-8617-8DDD33EE76ED}"/>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71EC890D-1D3B-40C9-A836-B62C4D24288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a:extLst>
            <a:ext uri="{FF2B5EF4-FFF2-40B4-BE49-F238E27FC236}">
              <a16:creationId xmlns:a16="http://schemas.microsoft.com/office/drawing/2014/main" id="{B5030F9F-4B5D-4ADA-B539-23A019DAA924}"/>
            </a:ext>
          </a:extLst>
        </xdr:cNvPr>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a:extLst>
            <a:ext uri="{FF2B5EF4-FFF2-40B4-BE49-F238E27FC236}">
              <a16:creationId xmlns:a16="http://schemas.microsoft.com/office/drawing/2014/main" id="{E188C462-B6EE-42A3-A3AD-2352B1014DBE}"/>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a:extLst>
            <a:ext uri="{FF2B5EF4-FFF2-40B4-BE49-F238E27FC236}">
              <a16:creationId xmlns:a16="http://schemas.microsoft.com/office/drawing/2014/main" id="{9F0F3204-63A6-43F1-A569-588EEDEA53C2}"/>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a:extLst>
            <a:ext uri="{FF2B5EF4-FFF2-40B4-BE49-F238E27FC236}">
              <a16:creationId xmlns:a16="http://schemas.microsoft.com/office/drawing/2014/main" id="{024B3ED5-1B0C-4CD1-99CA-37C90AEBE1DB}"/>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a:extLst>
            <a:ext uri="{FF2B5EF4-FFF2-40B4-BE49-F238E27FC236}">
              <a16:creationId xmlns:a16="http://schemas.microsoft.com/office/drawing/2014/main" id="{76FDFD61-9411-418C-AB68-AD7D80B0007D}"/>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55262</xdr:rowOff>
    </xdr:from>
    <xdr:ext cx="405111" cy="259045"/>
    <xdr:sp macro="" textlink="">
      <xdr:nvSpPr>
        <xdr:cNvPr id="61" name="【道路】&#10;有形固定資産減価償却率平均値テキスト">
          <a:extLst>
            <a:ext uri="{FF2B5EF4-FFF2-40B4-BE49-F238E27FC236}">
              <a16:creationId xmlns:a16="http://schemas.microsoft.com/office/drawing/2014/main" id="{B6D576FF-B5A4-4F20-857C-FA15D898E6E5}"/>
            </a:ext>
          </a:extLst>
        </xdr:cNvPr>
        <xdr:cNvSpPr txBox="1"/>
      </xdr:nvSpPr>
      <xdr:spPr>
        <a:xfrm>
          <a:off x="4673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a:extLst>
            <a:ext uri="{FF2B5EF4-FFF2-40B4-BE49-F238E27FC236}">
              <a16:creationId xmlns:a16="http://schemas.microsoft.com/office/drawing/2014/main" id="{8CFFAE57-9720-4148-835D-C7D95DF491BD}"/>
            </a:ext>
          </a:extLst>
        </xdr:cNvPr>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a:extLst>
            <a:ext uri="{FF2B5EF4-FFF2-40B4-BE49-F238E27FC236}">
              <a16:creationId xmlns:a16="http://schemas.microsoft.com/office/drawing/2014/main" id="{3B418F9F-ABF1-481D-A210-8264C8773F0E}"/>
            </a:ext>
          </a:extLst>
        </xdr:cNvPr>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a:extLst>
            <a:ext uri="{FF2B5EF4-FFF2-40B4-BE49-F238E27FC236}">
              <a16:creationId xmlns:a16="http://schemas.microsoft.com/office/drawing/2014/main" id="{0729E22A-BC21-4E42-826A-4A93340C9788}"/>
            </a:ext>
          </a:extLst>
        </xdr:cNvPr>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a:extLst>
            <a:ext uri="{FF2B5EF4-FFF2-40B4-BE49-F238E27FC236}">
              <a16:creationId xmlns:a16="http://schemas.microsoft.com/office/drawing/2014/main" id="{691138AF-ED4F-46A3-90DA-E0E218288D02}"/>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32AB50F-B786-4AEC-8F44-AF8BAC66FA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3A1173C-0330-4FAF-8E12-071E1A0F8BB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73236E1-E9A7-46A1-9AAC-9398F884F78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565CEA7-71C2-4628-B3C0-675D3833870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8F8CE08-773F-44C2-AB88-73767167B41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126365</xdr:rowOff>
    </xdr:from>
    <xdr:to>
      <xdr:col>24</xdr:col>
      <xdr:colOff>114300</xdr:colOff>
      <xdr:row>37</xdr:row>
      <xdr:rowOff>56515</xdr:rowOff>
    </xdr:to>
    <xdr:sp macro="" textlink="">
      <xdr:nvSpPr>
        <xdr:cNvPr id="71" name="楕円 70">
          <a:extLst>
            <a:ext uri="{FF2B5EF4-FFF2-40B4-BE49-F238E27FC236}">
              <a16:creationId xmlns:a16="http://schemas.microsoft.com/office/drawing/2014/main" id="{EDE28535-6FDB-4262-927D-5BEAFB7A87D0}"/>
            </a:ext>
          </a:extLst>
        </xdr:cNvPr>
        <xdr:cNvSpPr/>
      </xdr:nvSpPr>
      <xdr:spPr>
        <a:xfrm>
          <a:off x="45847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149242</xdr:rowOff>
    </xdr:from>
    <xdr:ext cx="405111" cy="259045"/>
    <xdr:sp macro="" textlink="">
      <xdr:nvSpPr>
        <xdr:cNvPr id="72" name="【道路】&#10;有形固定資産減価償却率該当値テキスト">
          <a:extLst>
            <a:ext uri="{FF2B5EF4-FFF2-40B4-BE49-F238E27FC236}">
              <a16:creationId xmlns:a16="http://schemas.microsoft.com/office/drawing/2014/main" id="{6A037D7B-8AAC-4879-90BD-474B5985AF6B}"/>
            </a:ext>
          </a:extLst>
        </xdr:cNvPr>
        <xdr:cNvSpPr txBox="1"/>
      </xdr:nvSpPr>
      <xdr:spPr>
        <a:xfrm>
          <a:off x="4673600"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156845</xdr:rowOff>
    </xdr:from>
    <xdr:to>
      <xdr:col>20</xdr:col>
      <xdr:colOff>38100</xdr:colOff>
      <xdr:row>37</xdr:row>
      <xdr:rowOff>86995</xdr:rowOff>
    </xdr:to>
    <xdr:sp macro="" textlink="">
      <xdr:nvSpPr>
        <xdr:cNvPr id="73" name="楕円 72">
          <a:extLst>
            <a:ext uri="{FF2B5EF4-FFF2-40B4-BE49-F238E27FC236}">
              <a16:creationId xmlns:a16="http://schemas.microsoft.com/office/drawing/2014/main" id="{5AEE5C46-CFB0-4EC2-A35E-549EFD07BC57}"/>
            </a:ext>
          </a:extLst>
        </xdr:cNvPr>
        <xdr:cNvSpPr/>
      </xdr:nvSpPr>
      <xdr:spPr>
        <a:xfrm>
          <a:off x="3746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xdr:rowOff>
    </xdr:from>
    <xdr:to>
      <xdr:col>24</xdr:col>
      <xdr:colOff>63500</xdr:colOff>
      <xdr:row>37</xdr:row>
      <xdr:rowOff>36195</xdr:rowOff>
    </xdr:to>
    <xdr:cxnSp macro="">
      <xdr:nvCxnSpPr>
        <xdr:cNvPr id="74" name="直線コネクタ 73">
          <a:extLst>
            <a:ext uri="{FF2B5EF4-FFF2-40B4-BE49-F238E27FC236}">
              <a16:creationId xmlns:a16="http://schemas.microsoft.com/office/drawing/2014/main" id="{19B85AA6-986E-4F3E-9463-797FCC4F0C8A}"/>
            </a:ext>
          </a:extLst>
        </xdr:cNvPr>
        <xdr:cNvCxnSpPr/>
      </xdr:nvCxnSpPr>
      <xdr:spPr>
        <a:xfrm flipV="1">
          <a:off x="3797300" y="63493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xdr:rowOff>
    </xdr:from>
    <xdr:to>
      <xdr:col>15</xdr:col>
      <xdr:colOff>101600</xdr:colOff>
      <xdr:row>37</xdr:row>
      <xdr:rowOff>113665</xdr:rowOff>
    </xdr:to>
    <xdr:sp macro="" textlink="">
      <xdr:nvSpPr>
        <xdr:cNvPr id="75" name="楕円 74">
          <a:extLst>
            <a:ext uri="{FF2B5EF4-FFF2-40B4-BE49-F238E27FC236}">
              <a16:creationId xmlns:a16="http://schemas.microsoft.com/office/drawing/2014/main" id="{B94D48B0-F3D6-4735-8241-409D6FADB527}"/>
            </a:ext>
          </a:extLst>
        </xdr:cNvPr>
        <xdr:cNvSpPr/>
      </xdr:nvSpPr>
      <xdr:spPr>
        <a:xfrm>
          <a:off x="2857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36195</xdr:rowOff>
    </xdr:from>
    <xdr:to>
      <xdr:col>19</xdr:col>
      <xdr:colOff>177800</xdr:colOff>
      <xdr:row>37</xdr:row>
      <xdr:rowOff>62865</xdr:rowOff>
    </xdr:to>
    <xdr:cxnSp macro="">
      <xdr:nvCxnSpPr>
        <xdr:cNvPr id="76" name="直線コネクタ 75">
          <a:extLst>
            <a:ext uri="{FF2B5EF4-FFF2-40B4-BE49-F238E27FC236}">
              <a16:creationId xmlns:a16="http://schemas.microsoft.com/office/drawing/2014/main" id="{829C906F-99D9-46C2-928A-DCFF0CF8A7BA}"/>
            </a:ext>
          </a:extLst>
        </xdr:cNvPr>
        <xdr:cNvCxnSpPr/>
      </xdr:nvCxnSpPr>
      <xdr:spPr>
        <a:xfrm flipV="1">
          <a:off x="2908300" y="63798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150512</xdr:rowOff>
    </xdr:from>
    <xdr:ext cx="405111" cy="259045"/>
    <xdr:sp macro="" textlink="">
      <xdr:nvSpPr>
        <xdr:cNvPr id="77" name="n_1aveValue【道路】&#10;有形固定資産減価償却率">
          <a:extLst>
            <a:ext uri="{FF2B5EF4-FFF2-40B4-BE49-F238E27FC236}">
              <a16:creationId xmlns:a16="http://schemas.microsoft.com/office/drawing/2014/main" id="{6073CB30-E6F8-49CA-849E-AC7183492569}"/>
            </a:ext>
          </a:extLst>
        </xdr:cNvPr>
        <xdr:cNvSpPr txBox="1"/>
      </xdr:nvSpPr>
      <xdr:spPr>
        <a:xfrm>
          <a:off x="3582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5732</xdr:rowOff>
    </xdr:from>
    <xdr:ext cx="405111" cy="259045"/>
    <xdr:sp macro="" textlink="">
      <xdr:nvSpPr>
        <xdr:cNvPr id="78" name="n_2aveValue【道路】&#10;有形固定資産減価償却率">
          <a:extLst>
            <a:ext uri="{FF2B5EF4-FFF2-40B4-BE49-F238E27FC236}">
              <a16:creationId xmlns:a16="http://schemas.microsoft.com/office/drawing/2014/main" id="{4ABC3375-FAB2-44C3-9D4E-A5DD6C392277}"/>
            </a:ext>
          </a:extLst>
        </xdr:cNvPr>
        <xdr:cNvSpPr txBox="1"/>
      </xdr:nvSpPr>
      <xdr:spPr>
        <a:xfrm>
          <a:off x="2705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79" name="n_3aveValue【道路】&#10;有形固定資産減価償却率">
          <a:extLst>
            <a:ext uri="{FF2B5EF4-FFF2-40B4-BE49-F238E27FC236}">
              <a16:creationId xmlns:a16="http://schemas.microsoft.com/office/drawing/2014/main" id="{2CD9F75D-1236-4181-8DFE-6F01AFE37B57}"/>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103522</xdr:rowOff>
    </xdr:from>
    <xdr:ext cx="405111" cy="259045"/>
    <xdr:sp macro="" textlink="">
      <xdr:nvSpPr>
        <xdr:cNvPr id="80" name="n_1mainValue【道路】&#10;有形固定資産減価償却率">
          <a:extLst>
            <a:ext uri="{FF2B5EF4-FFF2-40B4-BE49-F238E27FC236}">
              <a16:creationId xmlns:a16="http://schemas.microsoft.com/office/drawing/2014/main" id="{C1A32716-88AA-4267-A5AD-0AC5A29DFB12}"/>
            </a:ext>
          </a:extLst>
        </xdr:cNvPr>
        <xdr:cNvSpPr txBox="1"/>
      </xdr:nvSpPr>
      <xdr:spPr>
        <a:xfrm>
          <a:off x="35820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130192</xdr:rowOff>
    </xdr:from>
    <xdr:ext cx="405111" cy="259045"/>
    <xdr:sp macro="" textlink="">
      <xdr:nvSpPr>
        <xdr:cNvPr id="81" name="n_2mainValue【道路】&#10;有形固定資産減価償却率">
          <a:extLst>
            <a:ext uri="{FF2B5EF4-FFF2-40B4-BE49-F238E27FC236}">
              <a16:creationId xmlns:a16="http://schemas.microsoft.com/office/drawing/2014/main" id="{072EB71F-D37E-4853-9EF0-B65F4586777A}"/>
            </a:ext>
          </a:extLst>
        </xdr:cNvPr>
        <xdr:cNvSpPr txBox="1"/>
      </xdr:nvSpPr>
      <xdr:spPr>
        <a:xfrm>
          <a:off x="2705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D58E10A5-3097-42D4-B7A1-714D56CD708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BCCF58DE-A24A-4C80-BB71-3B73A5B0A68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2977DF34-32F4-4F86-B1D3-66DA6E4AA0C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E3C32AB2-B691-4D8B-8CD6-2CCB69007E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51F58C3E-127E-4A18-9C8E-296BD10114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0C5C9F31-A266-431E-B2FB-8D078CA87F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81F08642-4044-415F-8732-F6B5A69DBB4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BB1EDF98-609B-4417-B572-BC0AFB6738F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E0524C87-B5E7-44FF-B0ED-3F30258D940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F40FDEAB-2F4E-4144-837E-C91E5CA15F3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id="{842A9C8E-D37D-4FE4-B1F0-41C5D524C17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a16="http://schemas.microsoft.com/office/drawing/2014/main" id="{C20938D3-92FB-4475-B9F1-54943F3760E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id="{E62520D0-8C80-4F48-86DD-C969E91EAFE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a:extLst>
            <a:ext uri="{FF2B5EF4-FFF2-40B4-BE49-F238E27FC236}">
              <a16:creationId xmlns:a16="http://schemas.microsoft.com/office/drawing/2014/main" id="{6D63E26D-BA49-4BCD-BBA0-BF581686D72F}"/>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id="{3701EF85-2E8E-4115-898A-2ABD1AC8628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a:extLst>
            <a:ext uri="{FF2B5EF4-FFF2-40B4-BE49-F238E27FC236}">
              <a16:creationId xmlns:a16="http://schemas.microsoft.com/office/drawing/2014/main" id="{77DC9EB5-7E58-4801-B69E-CCA0C84053FF}"/>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id="{37505423-803F-4806-A476-1958FF46E4C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a:extLst>
            <a:ext uri="{FF2B5EF4-FFF2-40B4-BE49-F238E27FC236}">
              <a16:creationId xmlns:a16="http://schemas.microsoft.com/office/drawing/2014/main" id="{9444D31E-BBAE-4FC1-98F7-14AD1910DE71}"/>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25EAF266-6851-49AD-9070-9585506159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id="{3FA99330-490D-45E3-A419-510D10CFC72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A79E98DB-FAC3-44D9-98B5-21F02EF2F29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3" name="直線コネクタ 102">
          <a:extLst>
            <a:ext uri="{FF2B5EF4-FFF2-40B4-BE49-F238E27FC236}">
              <a16:creationId xmlns:a16="http://schemas.microsoft.com/office/drawing/2014/main" id="{401BA218-F5C8-4231-AE7F-70DDA37C9851}"/>
            </a:ext>
          </a:extLst>
        </xdr:cNvPr>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4" name="【道路】&#10;一人当たり延長最小値テキスト">
          <a:extLst>
            <a:ext uri="{FF2B5EF4-FFF2-40B4-BE49-F238E27FC236}">
              <a16:creationId xmlns:a16="http://schemas.microsoft.com/office/drawing/2014/main" id="{0C337151-C722-4274-921F-308442C0CDD4}"/>
            </a:ext>
          </a:extLst>
        </xdr:cNvPr>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5" name="直線コネクタ 104">
          <a:extLst>
            <a:ext uri="{FF2B5EF4-FFF2-40B4-BE49-F238E27FC236}">
              <a16:creationId xmlns:a16="http://schemas.microsoft.com/office/drawing/2014/main" id="{BF5566F2-0AE7-4E95-B300-4EAB625DEF61}"/>
            </a:ext>
          </a:extLst>
        </xdr:cNvPr>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6" name="【道路】&#10;一人当たり延長最大値テキスト">
          <a:extLst>
            <a:ext uri="{FF2B5EF4-FFF2-40B4-BE49-F238E27FC236}">
              <a16:creationId xmlns:a16="http://schemas.microsoft.com/office/drawing/2014/main" id="{CB9211B8-834F-4C36-A05F-FBA676088667}"/>
            </a:ext>
          </a:extLst>
        </xdr:cNvPr>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07" name="直線コネクタ 106">
          <a:extLst>
            <a:ext uri="{FF2B5EF4-FFF2-40B4-BE49-F238E27FC236}">
              <a16:creationId xmlns:a16="http://schemas.microsoft.com/office/drawing/2014/main" id="{ACB24002-5406-4F28-97F9-B7887F2DD5BC}"/>
            </a:ext>
          </a:extLst>
        </xdr:cNvPr>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126242</xdr:rowOff>
    </xdr:from>
    <xdr:ext cx="534377" cy="259045"/>
    <xdr:sp macro="" textlink="">
      <xdr:nvSpPr>
        <xdr:cNvPr id="108" name="【道路】&#10;一人当たり延長平均値テキスト">
          <a:extLst>
            <a:ext uri="{FF2B5EF4-FFF2-40B4-BE49-F238E27FC236}">
              <a16:creationId xmlns:a16="http://schemas.microsoft.com/office/drawing/2014/main" id="{4DF1A623-B5EA-4270-BDD9-DB0F3B808713}"/>
            </a:ext>
          </a:extLst>
        </xdr:cNvPr>
        <xdr:cNvSpPr txBox="1"/>
      </xdr:nvSpPr>
      <xdr:spPr>
        <a:xfrm>
          <a:off x="10515600" y="664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09" name="フローチャート: 判断 108">
          <a:extLst>
            <a:ext uri="{FF2B5EF4-FFF2-40B4-BE49-F238E27FC236}">
              <a16:creationId xmlns:a16="http://schemas.microsoft.com/office/drawing/2014/main" id="{FC11F45E-B144-4829-95CF-6FD8A3C5BB89}"/>
            </a:ext>
          </a:extLst>
        </xdr:cNvPr>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0" name="フローチャート: 判断 109">
          <a:extLst>
            <a:ext uri="{FF2B5EF4-FFF2-40B4-BE49-F238E27FC236}">
              <a16:creationId xmlns:a16="http://schemas.microsoft.com/office/drawing/2014/main" id="{7650CA8C-8F5F-4525-9C50-AA66C5084C0A}"/>
            </a:ext>
          </a:extLst>
        </xdr:cNvPr>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1" name="フローチャート: 判断 110">
          <a:extLst>
            <a:ext uri="{FF2B5EF4-FFF2-40B4-BE49-F238E27FC236}">
              <a16:creationId xmlns:a16="http://schemas.microsoft.com/office/drawing/2014/main" id="{7DD9CF73-1451-4BD8-945C-637C1E5A9ECA}"/>
            </a:ext>
          </a:extLst>
        </xdr:cNvPr>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101844</xdr:rowOff>
    </xdr:from>
    <xdr:to>
      <xdr:col>41</xdr:col>
      <xdr:colOff>101600</xdr:colOff>
      <xdr:row>39</xdr:row>
      <xdr:rowOff>31994</xdr:rowOff>
    </xdr:to>
    <xdr:sp macro="" textlink="">
      <xdr:nvSpPr>
        <xdr:cNvPr id="112" name="フローチャート: 判断 111">
          <a:extLst>
            <a:ext uri="{FF2B5EF4-FFF2-40B4-BE49-F238E27FC236}">
              <a16:creationId xmlns:a16="http://schemas.microsoft.com/office/drawing/2014/main" id="{29DDDEEF-A698-4F10-ABCB-B9DC18C39F02}"/>
            </a:ext>
          </a:extLst>
        </xdr:cNvPr>
        <xdr:cNvSpPr/>
      </xdr:nvSpPr>
      <xdr:spPr>
        <a:xfrm>
          <a:off x="7810500" y="661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9D0C63A8-1DCA-4842-A944-085AC305A80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AF1D5D01-FE77-401D-AA09-55FE0C50E96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558B9753-3AA6-4F60-8571-96B0291A835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83EE9E2B-389A-4FA6-84EE-B26FBE39AEF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4CBD2A2A-0E58-41F0-8DAC-6B62FE49020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79167</xdr:rowOff>
    </xdr:from>
    <xdr:to>
      <xdr:col>55</xdr:col>
      <xdr:colOff>50800</xdr:colOff>
      <xdr:row>37</xdr:row>
      <xdr:rowOff>9317</xdr:rowOff>
    </xdr:to>
    <xdr:sp macro="" textlink="">
      <xdr:nvSpPr>
        <xdr:cNvPr id="118" name="楕円 117">
          <a:extLst>
            <a:ext uri="{FF2B5EF4-FFF2-40B4-BE49-F238E27FC236}">
              <a16:creationId xmlns:a16="http://schemas.microsoft.com/office/drawing/2014/main" id="{7048B29E-9799-4FFA-8B5D-C7FD5B3C8015}"/>
            </a:ext>
          </a:extLst>
        </xdr:cNvPr>
        <xdr:cNvSpPr/>
      </xdr:nvSpPr>
      <xdr:spPr>
        <a:xfrm>
          <a:off x="10426700" y="625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102044</xdr:rowOff>
    </xdr:from>
    <xdr:ext cx="534377" cy="259045"/>
    <xdr:sp macro="" textlink="">
      <xdr:nvSpPr>
        <xdr:cNvPr id="119" name="【道路】&#10;一人当たり延長該当値テキスト">
          <a:extLst>
            <a:ext uri="{FF2B5EF4-FFF2-40B4-BE49-F238E27FC236}">
              <a16:creationId xmlns:a16="http://schemas.microsoft.com/office/drawing/2014/main" id="{0EDE8F9A-58CC-426C-AEA0-B75815F2FC2B}"/>
            </a:ext>
          </a:extLst>
        </xdr:cNvPr>
        <xdr:cNvSpPr txBox="1"/>
      </xdr:nvSpPr>
      <xdr:spPr>
        <a:xfrm>
          <a:off x="10515600" y="610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103810</xdr:rowOff>
    </xdr:from>
    <xdr:to>
      <xdr:col>50</xdr:col>
      <xdr:colOff>165100</xdr:colOff>
      <xdr:row>37</xdr:row>
      <xdr:rowOff>33960</xdr:rowOff>
    </xdr:to>
    <xdr:sp macro="" textlink="">
      <xdr:nvSpPr>
        <xdr:cNvPr id="120" name="楕円 119">
          <a:extLst>
            <a:ext uri="{FF2B5EF4-FFF2-40B4-BE49-F238E27FC236}">
              <a16:creationId xmlns:a16="http://schemas.microsoft.com/office/drawing/2014/main" id="{874A9892-ECB2-4FB7-9118-54B0ABC4C6A3}"/>
            </a:ext>
          </a:extLst>
        </xdr:cNvPr>
        <xdr:cNvSpPr/>
      </xdr:nvSpPr>
      <xdr:spPr>
        <a:xfrm>
          <a:off x="9588500" y="62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129967</xdr:rowOff>
    </xdr:from>
    <xdr:to>
      <xdr:col>55</xdr:col>
      <xdr:colOff>0</xdr:colOff>
      <xdr:row>36</xdr:row>
      <xdr:rowOff>154610</xdr:rowOff>
    </xdr:to>
    <xdr:cxnSp macro="">
      <xdr:nvCxnSpPr>
        <xdr:cNvPr id="121" name="直線コネクタ 120">
          <a:extLst>
            <a:ext uri="{FF2B5EF4-FFF2-40B4-BE49-F238E27FC236}">
              <a16:creationId xmlns:a16="http://schemas.microsoft.com/office/drawing/2014/main" id="{630B12EF-52EE-4171-AFF0-9247DBB2F6A1}"/>
            </a:ext>
          </a:extLst>
        </xdr:cNvPr>
        <xdr:cNvCxnSpPr/>
      </xdr:nvCxnSpPr>
      <xdr:spPr>
        <a:xfrm flipV="1">
          <a:off x="9639300" y="6302167"/>
          <a:ext cx="838200" cy="2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78253</xdr:rowOff>
    </xdr:from>
    <xdr:to>
      <xdr:col>46</xdr:col>
      <xdr:colOff>38100</xdr:colOff>
      <xdr:row>42</xdr:row>
      <xdr:rowOff>8403</xdr:rowOff>
    </xdr:to>
    <xdr:sp macro="" textlink="">
      <xdr:nvSpPr>
        <xdr:cNvPr id="122" name="楕円 121">
          <a:extLst>
            <a:ext uri="{FF2B5EF4-FFF2-40B4-BE49-F238E27FC236}">
              <a16:creationId xmlns:a16="http://schemas.microsoft.com/office/drawing/2014/main" id="{BC969DC2-BB94-4BD0-8F71-32C481B1B176}"/>
            </a:ext>
          </a:extLst>
        </xdr:cNvPr>
        <xdr:cNvSpPr/>
      </xdr:nvSpPr>
      <xdr:spPr>
        <a:xfrm>
          <a:off x="8699500" y="710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154610</xdr:rowOff>
    </xdr:from>
    <xdr:to>
      <xdr:col>50</xdr:col>
      <xdr:colOff>114300</xdr:colOff>
      <xdr:row>41</xdr:row>
      <xdr:rowOff>129053</xdr:rowOff>
    </xdr:to>
    <xdr:cxnSp macro="">
      <xdr:nvCxnSpPr>
        <xdr:cNvPr id="123" name="直線コネクタ 122">
          <a:extLst>
            <a:ext uri="{FF2B5EF4-FFF2-40B4-BE49-F238E27FC236}">
              <a16:creationId xmlns:a16="http://schemas.microsoft.com/office/drawing/2014/main" id="{B23FA7DD-F6AA-4AE2-831B-5AB8079F221C}"/>
            </a:ext>
          </a:extLst>
        </xdr:cNvPr>
        <xdr:cNvCxnSpPr/>
      </xdr:nvCxnSpPr>
      <xdr:spPr>
        <a:xfrm flipV="1">
          <a:off x="8750300" y="6326810"/>
          <a:ext cx="889000" cy="83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67446</xdr:rowOff>
    </xdr:from>
    <xdr:ext cx="534377" cy="259045"/>
    <xdr:sp macro="" textlink="">
      <xdr:nvSpPr>
        <xdr:cNvPr id="124" name="n_1aveValue【道路】&#10;一人当たり延長">
          <a:extLst>
            <a:ext uri="{FF2B5EF4-FFF2-40B4-BE49-F238E27FC236}">
              <a16:creationId xmlns:a16="http://schemas.microsoft.com/office/drawing/2014/main" id="{2569B90B-4044-474B-931C-AEC92D439793}"/>
            </a:ext>
          </a:extLst>
        </xdr:cNvPr>
        <xdr:cNvSpPr txBox="1"/>
      </xdr:nvSpPr>
      <xdr:spPr>
        <a:xfrm>
          <a:off x="9359411" y="675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124325</xdr:rowOff>
    </xdr:from>
    <xdr:ext cx="534377" cy="259045"/>
    <xdr:sp macro="" textlink="">
      <xdr:nvSpPr>
        <xdr:cNvPr id="125" name="n_2aveValue【道路】&#10;一人当たり延長">
          <a:extLst>
            <a:ext uri="{FF2B5EF4-FFF2-40B4-BE49-F238E27FC236}">
              <a16:creationId xmlns:a16="http://schemas.microsoft.com/office/drawing/2014/main" id="{C166E1A3-016E-4A89-BE04-0E0999124021}"/>
            </a:ext>
          </a:extLst>
        </xdr:cNvPr>
        <xdr:cNvSpPr txBox="1"/>
      </xdr:nvSpPr>
      <xdr:spPr>
        <a:xfrm>
          <a:off x="8483111" y="646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48521</xdr:rowOff>
    </xdr:from>
    <xdr:ext cx="534377" cy="259045"/>
    <xdr:sp macro="" textlink="">
      <xdr:nvSpPr>
        <xdr:cNvPr id="126" name="n_3aveValue【道路】&#10;一人当たり延長">
          <a:extLst>
            <a:ext uri="{FF2B5EF4-FFF2-40B4-BE49-F238E27FC236}">
              <a16:creationId xmlns:a16="http://schemas.microsoft.com/office/drawing/2014/main" id="{4B0FB440-09A0-403F-976A-35E2AB9B842C}"/>
            </a:ext>
          </a:extLst>
        </xdr:cNvPr>
        <xdr:cNvSpPr txBox="1"/>
      </xdr:nvSpPr>
      <xdr:spPr>
        <a:xfrm>
          <a:off x="7594111" y="63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50487</xdr:rowOff>
    </xdr:from>
    <xdr:ext cx="534377" cy="259045"/>
    <xdr:sp macro="" textlink="">
      <xdr:nvSpPr>
        <xdr:cNvPr id="127" name="n_1mainValue【道路】&#10;一人当たり延長">
          <a:extLst>
            <a:ext uri="{FF2B5EF4-FFF2-40B4-BE49-F238E27FC236}">
              <a16:creationId xmlns:a16="http://schemas.microsoft.com/office/drawing/2014/main" id="{5DE1A990-6961-42C7-AF7E-D20084306CC5}"/>
            </a:ext>
          </a:extLst>
        </xdr:cNvPr>
        <xdr:cNvSpPr txBox="1"/>
      </xdr:nvSpPr>
      <xdr:spPr>
        <a:xfrm>
          <a:off x="9359411" y="605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170980</xdr:rowOff>
    </xdr:from>
    <xdr:ext cx="469744" cy="259045"/>
    <xdr:sp macro="" textlink="">
      <xdr:nvSpPr>
        <xdr:cNvPr id="128" name="n_2mainValue【道路】&#10;一人当たり延長">
          <a:extLst>
            <a:ext uri="{FF2B5EF4-FFF2-40B4-BE49-F238E27FC236}">
              <a16:creationId xmlns:a16="http://schemas.microsoft.com/office/drawing/2014/main" id="{F05BF820-A2C2-4C2B-982D-5835FA16B198}"/>
            </a:ext>
          </a:extLst>
        </xdr:cNvPr>
        <xdr:cNvSpPr txBox="1"/>
      </xdr:nvSpPr>
      <xdr:spPr>
        <a:xfrm>
          <a:off x="8515427" y="720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DAE309AB-E339-488E-8840-FB12735211A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9DE1B44B-891C-4C74-A3EC-7BE9E8BE3A6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B043B86B-F4F9-4C58-8FAF-DDA5F716CE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B655EE4E-E340-404C-832C-8FC1040A49D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66F529A1-A48E-4C06-AEC2-69BCF4A067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F50E8AA6-B578-4730-B687-009B30D6B8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45B1FBB4-3BFA-4A34-8ADE-986D06CCCF7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D9739410-84F7-4A70-8A1C-F1CEE0F234B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721991EF-4CBB-490D-BC36-93BD01FAEBE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76BF4D1D-506B-4063-AF91-157CD9BCA6F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a:extLst>
            <a:ext uri="{FF2B5EF4-FFF2-40B4-BE49-F238E27FC236}">
              <a16:creationId xmlns:a16="http://schemas.microsoft.com/office/drawing/2014/main" id="{70C4CE60-D525-4F8B-BD3E-4A141D4E9DC9}"/>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6C30CC6B-7721-4B74-8193-1D8F07EF280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a:extLst>
            <a:ext uri="{FF2B5EF4-FFF2-40B4-BE49-F238E27FC236}">
              <a16:creationId xmlns:a16="http://schemas.microsoft.com/office/drawing/2014/main" id="{024664CA-C38D-49EE-BD63-18EEBD9A729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2BE81EDE-8D45-495C-80D7-90CB4196974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F9AFD078-9938-4CD2-A98A-9A02AFC3606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D570AFFD-F8A6-43AF-AED7-3BA299E530F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BC07A570-89D2-486F-8152-8542A50593D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B140E8D4-A41E-42F2-B998-94EFEB21CB2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B3B8C289-FB62-4FF4-BC32-7E0AA13EA4D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309A4A58-2B2C-4941-94EE-A5976C2F3F8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a:extLst>
            <a:ext uri="{FF2B5EF4-FFF2-40B4-BE49-F238E27FC236}">
              <a16:creationId xmlns:a16="http://schemas.microsoft.com/office/drawing/2014/main" id="{9F1EBCE7-E265-4C2A-8F6A-5DB831BAA51B}"/>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6F249A0D-771A-4C17-B5A3-077F73F023A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a:extLst>
            <a:ext uri="{FF2B5EF4-FFF2-40B4-BE49-F238E27FC236}">
              <a16:creationId xmlns:a16="http://schemas.microsoft.com/office/drawing/2014/main" id="{3D43EA57-EF56-4021-9C34-09158809EC6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a:extLst>
            <a:ext uri="{FF2B5EF4-FFF2-40B4-BE49-F238E27FC236}">
              <a16:creationId xmlns:a16="http://schemas.microsoft.com/office/drawing/2014/main" id="{231C0C25-645D-4DD3-A5DF-3814A2FB16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3" name="直線コネクタ 152">
          <a:extLst>
            <a:ext uri="{FF2B5EF4-FFF2-40B4-BE49-F238E27FC236}">
              <a16:creationId xmlns:a16="http://schemas.microsoft.com/office/drawing/2014/main" id="{6E72171E-EB20-4098-9BDB-C181C3058369}"/>
            </a:ext>
          </a:extLst>
        </xdr:cNvPr>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54" name="【橋りょう・トンネル】&#10;有形固定資産減価償却率最小値テキスト">
          <a:extLst>
            <a:ext uri="{FF2B5EF4-FFF2-40B4-BE49-F238E27FC236}">
              <a16:creationId xmlns:a16="http://schemas.microsoft.com/office/drawing/2014/main" id="{9F36DB13-5C5C-47CF-B0D2-8F8ED4CF7BD5}"/>
            </a:ext>
          </a:extLst>
        </xdr:cNvPr>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55" name="直線コネクタ 154">
          <a:extLst>
            <a:ext uri="{FF2B5EF4-FFF2-40B4-BE49-F238E27FC236}">
              <a16:creationId xmlns:a16="http://schemas.microsoft.com/office/drawing/2014/main" id="{23DB37B2-2228-404D-A1D4-DF22EA11B27F}"/>
            </a:ext>
          </a:extLst>
        </xdr:cNvPr>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56" name="【橋りょう・トンネル】&#10;有形固定資産減価償却率最大値テキスト">
          <a:extLst>
            <a:ext uri="{FF2B5EF4-FFF2-40B4-BE49-F238E27FC236}">
              <a16:creationId xmlns:a16="http://schemas.microsoft.com/office/drawing/2014/main" id="{C71F117D-E42B-4935-AC22-301042E20A27}"/>
            </a:ext>
          </a:extLst>
        </xdr:cNvPr>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57" name="直線コネクタ 156">
          <a:extLst>
            <a:ext uri="{FF2B5EF4-FFF2-40B4-BE49-F238E27FC236}">
              <a16:creationId xmlns:a16="http://schemas.microsoft.com/office/drawing/2014/main" id="{43A6ED14-A553-40B5-8114-DD844D5BE49C}"/>
            </a:ext>
          </a:extLst>
        </xdr:cNvPr>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58" name="【橋りょう・トンネル】&#10;有形固定資産減価償却率平均値テキスト">
          <a:extLst>
            <a:ext uri="{FF2B5EF4-FFF2-40B4-BE49-F238E27FC236}">
              <a16:creationId xmlns:a16="http://schemas.microsoft.com/office/drawing/2014/main" id="{AB854D9C-20F0-47CB-88C8-5FD0CB2AABB9}"/>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59" name="フローチャート: 判断 158">
          <a:extLst>
            <a:ext uri="{FF2B5EF4-FFF2-40B4-BE49-F238E27FC236}">
              <a16:creationId xmlns:a16="http://schemas.microsoft.com/office/drawing/2014/main" id="{0AE047FA-BDEA-4378-88A8-28C6AB77CD42}"/>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0" name="フローチャート: 判断 159">
          <a:extLst>
            <a:ext uri="{FF2B5EF4-FFF2-40B4-BE49-F238E27FC236}">
              <a16:creationId xmlns:a16="http://schemas.microsoft.com/office/drawing/2014/main" id="{50A02908-9F67-4792-BC8D-0D1DC00F8472}"/>
            </a:ext>
          </a:extLst>
        </xdr:cNvPr>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1" name="フローチャート: 判断 160">
          <a:extLst>
            <a:ext uri="{FF2B5EF4-FFF2-40B4-BE49-F238E27FC236}">
              <a16:creationId xmlns:a16="http://schemas.microsoft.com/office/drawing/2014/main" id="{8AB402AB-565A-45A6-90BB-753A8B728B49}"/>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62" name="フローチャート: 判断 161">
          <a:extLst>
            <a:ext uri="{FF2B5EF4-FFF2-40B4-BE49-F238E27FC236}">
              <a16:creationId xmlns:a16="http://schemas.microsoft.com/office/drawing/2014/main" id="{F11E509A-D957-4CFA-BF95-5E7612329BAE}"/>
            </a:ext>
          </a:extLst>
        </xdr:cNvPr>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81FF6877-B7EF-47AC-AFB9-16B61A8CC17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A66B60E8-86F6-489B-B356-60B88E0C405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583AE1F8-701A-4F07-A964-B6E1231F93C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ED129180-C930-416C-970C-F2FD5802BFC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FFE1665D-87E7-4AAD-BFC5-29872E90F34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68" name="楕円 167">
          <a:extLst>
            <a:ext uri="{FF2B5EF4-FFF2-40B4-BE49-F238E27FC236}">
              <a16:creationId xmlns:a16="http://schemas.microsoft.com/office/drawing/2014/main" id="{A25EFBFC-7C6D-4B34-A3B1-E68895E5955A}"/>
            </a:ext>
          </a:extLst>
        </xdr:cNvPr>
        <xdr:cNvSpPr/>
      </xdr:nvSpPr>
      <xdr:spPr>
        <a:xfrm>
          <a:off x="45847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38752</xdr:rowOff>
    </xdr:from>
    <xdr:ext cx="405111" cy="259045"/>
    <xdr:sp macro="" textlink="">
      <xdr:nvSpPr>
        <xdr:cNvPr id="169" name="【橋りょう・トンネル】&#10;有形固定資産減価償却率該当値テキスト">
          <a:extLst>
            <a:ext uri="{FF2B5EF4-FFF2-40B4-BE49-F238E27FC236}">
              <a16:creationId xmlns:a16="http://schemas.microsoft.com/office/drawing/2014/main" id="{68C9C099-F474-4030-8A73-08ED091CF48D}"/>
            </a:ext>
          </a:extLst>
        </xdr:cNvPr>
        <xdr:cNvSpPr txBox="1"/>
      </xdr:nvSpPr>
      <xdr:spPr>
        <a:xfrm>
          <a:off x="4673600"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33020</xdr:rowOff>
    </xdr:from>
    <xdr:to>
      <xdr:col>20</xdr:col>
      <xdr:colOff>38100</xdr:colOff>
      <xdr:row>59</xdr:row>
      <xdr:rowOff>134620</xdr:rowOff>
    </xdr:to>
    <xdr:sp macro="" textlink="">
      <xdr:nvSpPr>
        <xdr:cNvPr id="170" name="楕円 169">
          <a:extLst>
            <a:ext uri="{FF2B5EF4-FFF2-40B4-BE49-F238E27FC236}">
              <a16:creationId xmlns:a16="http://schemas.microsoft.com/office/drawing/2014/main" id="{E02D6DA2-5834-449C-AFE0-AE5A5D01F2B9}"/>
            </a:ext>
          </a:extLst>
        </xdr:cNvPr>
        <xdr:cNvSpPr/>
      </xdr:nvSpPr>
      <xdr:spPr>
        <a:xfrm>
          <a:off x="3746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66675</xdr:rowOff>
    </xdr:from>
    <xdr:to>
      <xdr:col>24</xdr:col>
      <xdr:colOff>63500</xdr:colOff>
      <xdr:row>59</xdr:row>
      <xdr:rowOff>83820</xdr:rowOff>
    </xdr:to>
    <xdr:cxnSp macro="">
      <xdr:nvCxnSpPr>
        <xdr:cNvPr id="171" name="直線コネクタ 170">
          <a:extLst>
            <a:ext uri="{FF2B5EF4-FFF2-40B4-BE49-F238E27FC236}">
              <a16:creationId xmlns:a16="http://schemas.microsoft.com/office/drawing/2014/main" id="{8D846C07-6C81-4189-AC8C-56E8351AD5C5}"/>
            </a:ext>
          </a:extLst>
        </xdr:cNvPr>
        <xdr:cNvCxnSpPr/>
      </xdr:nvCxnSpPr>
      <xdr:spPr>
        <a:xfrm flipV="1">
          <a:off x="3797300" y="101822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72" name="楕円 171">
          <a:extLst>
            <a:ext uri="{FF2B5EF4-FFF2-40B4-BE49-F238E27FC236}">
              <a16:creationId xmlns:a16="http://schemas.microsoft.com/office/drawing/2014/main" id="{2FA1CEBD-FAEC-42DA-859D-4BC12B8E300F}"/>
            </a:ext>
          </a:extLst>
        </xdr:cNvPr>
        <xdr:cNvSpPr/>
      </xdr:nvSpPr>
      <xdr:spPr>
        <a:xfrm>
          <a:off x="2857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83820</xdr:rowOff>
    </xdr:to>
    <xdr:cxnSp macro="">
      <xdr:nvCxnSpPr>
        <xdr:cNvPr id="173" name="直線コネクタ 172">
          <a:extLst>
            <a:ext uri="{FF2B5EF4-FFF2-40B4-BE49-F238E27FC236}">
              <a16:creationId xmlns:a16="http://schemas.microsoft.com/office/drawing/2014/main" id="{4874DA66-5AB5-410F-BEDB-92088BB64DDE}"/>
            </a:ext>
          </a:extLst>
        </xdr:cNvPr>
        <xdr:cNvCxnSpPr/>
      </xdr:nvCxnSpPr>
      <xdr:spPr>
        <a:xfrm>
          <a:off x="2908300" y="10172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74" name="n_1aveValue【橋りょう・トンネル】&#10;有形固定資産減価償却率">
          <a:extLst>
            <a:ext uri="{FF2B5EF4-FFF2-40B4-BE49-F238E27FC236}">
              <a16:creationId xmlns:a16="http://schemas.microsoft.com/office/drawing/2014/main" id="{1CA96060-2959-4026-88F9-B3D6740C9E6F}"/>
            </a:ext>
          </a:extLst>
        </xdr:cNvPr>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75" name="n_2aveValue【橋りょう・トンネル】&#10;有形固定資産減価償却率">
          <a:extLst>
            <a:ext uri="{FF2B5EF4-FFF2-40B4-BE49-F238E27FC236}">
              <a16:creationId xmlns:a16="http://schemas.microsoft.com/office/drawing/2014/main" id="{2DC65393-9F77-4F17-80C5-CF5B48F34169}"/>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111142</xdr:rowOff>
    </xdr:from>
    <xdr:ext cx="405111" cy="259045"/>
    <xdr:sp macro="" textlink="">
      <xdr:nvSpPr>
        <xdr:cNvPr id="176" name="n_3aveValue【橋りょう・トンネル】&#10;有形固定資産減価償却率">
          <a:extLst>
            <a:ext uri="{FF2B5EF4-FFF2-40B4-BE49-F238E27FC236}">
              <a16:creationId xmlns:a16="http://schemas.microsoft.com/office/drawing/2014/main" id="{A0E9F80D-D79D-4936-8D1F-B960FE6F2351}"/>
            </a:ext>
          </a:extLst>
        </xdr:cNvPr>
        <xdr:cNvSpPr txBox="1"/>
      </xdr:nvSpPr>
      <xdr:spPr>
        <a:xfrm>
          <a:off x="1816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151147</xdr:rowOff>
    </xdr:from>
    <xdr:ext cx="405111" cy="259045"/>
    <xdr:sp macro="" textlink="">
      <xdr:nvSpPr>
        <xdr:cNvPr id="177" name="n_1mainValue【橋りょう・トンネル】&#10;有形固定資産減価償却率">
          <a:extLst>
            <a:ext uri="{FF2B5EF4-FFF2-40B4-BE49-F238E27FC236}">
              <a16:creationId xmlns:a16="http://schemas.microsoft.com/office/drawing/2014/main" id="{E8EE95F6-A629-490E-81C5-C9B447835C7A}"/>
            </a:ext>
          </a:extLst>
        </xdr:cNvPr>
        <xdr:cNvSpPr txBox="1"/>
      </xdr:nvSpPr>
      <xdr:spPr>
        <a:xfrm>
          <a:off x="35820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178" name="n_2mainValue【橋りょう・トンネル】&#10;有形固定資産減価償却率">
          <a:extLst>
            <a:ext uri="{FF2B5EF4-FFF2-40B4-BE49-F238E27FC236}">
              <a16:creationId xmlns:a16="http://schemas.microsoft.com/office/drawing/2014/main" id="{31BA34DB-0AE1-4314-925E-8A297E24ABDF}"/>
            </a:ext>
          </a:extLst>
        </xdr:cNvPr>
        <xdr:cNvSpPr txBox="1"/>
      </xdr:nvSpPr>
      <xdr:spPr>
        <a:xfrm>
          <a:off x="2705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5A85B22D-9389-41EF-8BAD-E90800C5CCC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id="{5E732289-3478-4C6F-AF4D-14DB20C6FBD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id="{728A0082-79B9-455B-BB41-A44664614DD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id="{16483E54-9066-4F33-802A-D4E7488A2C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id="{638A5B77-74AE-47C6-B6D2-01B6EF6D58B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id="{FCF31690-C8ED-4736-9C97-C812745F480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id="{92F1ECED-2ADF-4E99-9A90-11BFC904B04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id="{405C47C6-2CE7-4569-A6C1-E5A37E0C49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id="{663C1AF6-16D4-442D-A37A-89A7B98BA9D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id="{98D97A45-552A-493B-ABBD-4841B464762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a:extLst>
            <a:ext uri="{FF2B5EF4-FFF2-40B4-BE49-F238E27FC236}">
              <a16:creationId xmlns:a16="http://schemas.microsoft.com/office/drawing/2014/main" id="{C893346E-F119-4838-94C4-75B584229F1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a:extLst>
            <a:ext uri="{FF2B5EF4-FFF2-40B4-BE49-F238E27FC236}">
              <a16:creationId xmlns:a16="http://schemas.microsoft.com/office/drawing/2014/main" id="{4977D11F-A869-4B27-B278-B84E651DDFC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a:extLst>
            <a:ext uri="{FF2B5EF4-FFF2-40B4-BE49-F238E27FC236}">
              <a16:creationId xmlns:a16="http://schemas.microsoft.com/office/drawing/2014/main" id="{00F84CC1-9B79-4B02-8A78-0A153B9CB50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a:extLst>
            <a:ext uri="{FF2B5EF4-FFF2-40B4-BE49-F238E27FC236}">
              <a16:creationId xmlns:a16="http://schemas.microsoft.com/office/drawing/2014/main" id="{C658918F-D763-41F8-8E72-9405CC9F2CD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a:extLst>
            <a:ext uri="{FF2B5EF4-FFF2-40B4-BE49-F238E27FC236}">
              <a16:creationId xmlns:a16="http://schemas.microsoft.com/office/drawing/2014/main" id="{3635B542-BB61-4EED-98EC-4479E778F23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a:extLst>
            <a:ext uri="{FF2B5EF4-FFF2-40B4-BE49-F238E27FC236}">
              <a16:creationId xmlns:a16="http://schemas.microsoft.com/office/drawing/2014/main" id="{1F08EBAB-B7A4-4577-B617-ABA40B0DC5A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a:extLst>
            <a:ext uri="{FF2B5EF4-FFF2-40B4-BE49-F238E27FC236}">
              <a16:creationId xmlns:a16="http://schemas.microsoft.com/office/drawing/2014/main" id="{882BC6E8-FDE6-407F-9911-8397133B1FB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a:extLst>
            <a:ext uri="{FF2B5EF4-FFF2-40B4-BE49-F238E27FC236}">
              <a16:creationId xmlns:a16="http://schemas.microsoft.com/office/drawing/2014/main" id="{C0CAA345-FEDA-40F9-B5B3-94626758CD6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a:extLst>
            <a:ext uri="{FF2B5EF4-FFF2-40B4-BE49-F238E27FC236}">
              <a16:creationId xmlns:a16="http://schemas.microsoft.com/office/drawing/2014/main" id="{663D7A3B-2F52-4CA2-9A19-08C5AE714DA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a:extLst>
            <a:ext uri="{FF2B5EF4-FFF2-40B4-BE49-F238E27FC236}">
              <a16:creationId xmlns:a16="http://schemas.microsoft.com/office/drawing/2014/main" id="{97B74359-1557-40ED-83DB-58CAB80DB02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92204E1A-AAAA-41E9-88AB-F8158BD834C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a:extLst>
            <a:ext uri="{FF2B5EF4-FFF2-40B4-BE49-F238E27FC236}">
              <a16:creationId xmlns:a16="http://schemas.microsoft.com/office/drawing/2014/main" id="{15D4CD93-02ED-4885-B88E-8ABE05654CE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a:extLst>
            <a:ext uri="{FF2B5EF4-FFF2-40B4-BE49-F238E27FC236}">
              <a16:creationId xmlns:a16="http://schemas.microsoft.com/office/drawing/2014/main" id="{8E764E32-4DB4-4C4B-B10B-57F9A06A0E3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02" name="直線コネクタ 201">
          <a:extLst>
            <a:ext uri="{FF2B5EF4-FFF2-40B4-BE49-F238E27FC236}">
              <a16:creationId xmlns:a16="http://schemas.microsoft.com/office/drawing/2014/main" id="{A5D5EFB6-C470-4CA2-88E8-5DF478F622F1}"/>
            </a:ext>
          </a:extLst>
        </xdr:cNvPr>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03" name="【橋りょう・トンネル】&#10;一人当たり有形固定資産（償却資産）額最小値テキスト">
          <a:extLst>
            <a:ext uri="{FF2B5EF4-FFF2-40B4-BE49-F238E27FC236}">
              <a16:creationId xmlns:a16="http://schemas.microsoft.com/office/drawing/2014/main" id="{B2F9DD51-7834-4FEB-BB58-DFC2D264E965}"/>
            </a:ext>
          </a:extLst>
        </xdr:cNvPr>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04" name="直線コネクタ 203">
          <a:extLst>
            <a:ext uri="{FF2B5EF4-FFF2-40B4-BE49-F238E27FC236}">
              <a16:creationId xmlns:a16="http://schemas.microsoft.com/office/drawing/2014/main" id="{8C73B14A-8022-4849-8CFB-C5E00F68559F}"/>
            </a:ext>
          </a:extLst>
        </xdr:cNvPr>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05" name="【橋りょう・トンネル】&#10;一人当たり有形固定資産（償却資産）額最大値テキスト">
          <a:extLst>
            <a:ext uri="{FF2B5EF4-FFF2-40B4-BE49-F238E27FC236}">
              <a16:creationId xmlns:a16="http://schemas.microsoft.com/office/drawing/2014/main" id="{030542D3-7F01-4348-A712-150A2B7FD93C}"/>
            </a:ext>
          </a:extLst>
        </xdr:cNvPr>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06" name="直線コネクタ 205">
          <a:extLst>
            <a:ext uri="{FF2B5EF4-FFF2-40B4-BE49-F238E27FC236}">
              <a16:creationId xmlns:a16="http://schemas.microsoft.com/office/drawing/2014/main" id="{26524775-2D6C-4E9F-8F38-1AE68A4BC797}"/>
            </a:ext>
          </a:extLst>
        </xdr:cNvPr>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148080</xdr:rowOff>
    </xdr:from>
    <xdr:ext cx="599010" cy="259045"/>
    <xdr:sp macro="" textlink="">
      <xdr:nvSpPr>
        <xdr:cNvPr id="207" name="【橋りょう・トンネル】&#10;一人当たり有形固定資産（償却資産）額平均値テキスト">
          <a:extLst>
            <a:ext uri="{FF2B5EF4-FFF2-40B4-BE49-F238E27FC236}">
              <a16:creationId xmlns:a16="http://schemas.microsoft.com/office/drawing/2014/main" id="{6810EDD9-7345-4342-BC08-FEA8533A1210}"/>
            </a:ext>
          </a:extLst>
        </xdr:cNvPr>
        <xdr:cNvSpPr txBox="1"/>
      </xdr:nvSpPr>
      <xdr:spPr>
        <a:xfrm>
          <a:off x="10515600" y="10606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08" name="フローチャート: 判断 207">
          <a:extLst>
            <a:ext uri="{FF2B5EF4-FFF2-40B4-BE49-F238E27FC236}">
              <a16:creationId xmlns:a16="http://schemas.microsoft.com/office/drawing/2014/main" id="{D204AFAD-9E4D-4976-9F4D-3ECE5EAD2C42}"/>
            </a:ext>
          </a:extLst>
        </xdr:cNvPr>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09" name="フローチャート: 判断 208">
          <a:extLst>
            <a:ext uri="{FF2B5EF4-FFF2-40B4-BE49-F238E27FC236}">
              <a16:creationId xmlns:a16="http://schemas.microsoft.com/office/drawing/2014/main" id="{5A0810D8-54DE-41C2-86D3-4EDF3A8B49E4}"/>
            </a:ext>
          </a:extLst>
        </xdr:cNvPr>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0" name="フローチャート: 判断 209">
          <a:extLst>
            <a:ext uri="{FF2B5EF4-FFF2-40B4-BE49-F238E27FC236}">
              <a16:creationId xmlns:a16="http://schemas.microsoft.com/office/drawing/2014/main" id="{325F082A-E8C0-4855-B81A-3E03DF396EE8}"/>
            </a:ext>
          </a:extLst>
        </xdr:cNvPr>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39671</xdr:rowOff>
    </xdr:from>
    <xdr:to>
      <xdr:col>41</xdr:col>
      <xdr:colOff>101600</xdr:colOff>
      <xdr:row>62</xdr:row>
      <xdr:rowOff>141271</xdr:rowOff>
    </xdr:to>
    <xdr:sp macro="" textlink="">
      <xdr:nvSpPr>
        <xdr:cNvPr id="211" name="フローチャート: 判断 210">
          <a:extLst>
            <a:ext uri="{FF2B5EF4-FFF2-40B4-BE49-F238E27FC236}">
              <a16:creationId xmlns:a16="http://schemas.microsoft.com/office/drawing/2014/main" id="{FCD29277-83AE-41FF-94C8-A0AA271B3755}"/>
            </a:ext>
          </a:extLst>
        </xdr:cNvPr>
        <xdr:cNvSpPr/>
      </xdr:nvSpPr>
      <xdr:spPr>
        <a:xfrm>
          <a:off x="7810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4E065E8E-17D3-4611-BDAF-6B80CC05C68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7E578898-B39B-4B10-BD84-EF5496319A6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F27C303C-66ED-4AF9-A0C2-91A3253D855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C05BD2A0-ABA3-4A4C-BD01-82B30B9897F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B6A67925-5AF7-436A-B511-0DFA2134E82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147941</xdr:rowOff>
    </xdr:from>
    <xdr:to>
      <xdr:col>55</xdr:col>
      <xdr:colOff>50800</xdr:colOff>
      <xdr:row>60</xdr:row>
      <xdr:rowOff>78091</xdr:rowOff>
    </xdr:to>
    <xdr:sp macro="" textlink="">
      <xdr:nvSpPr>
        <xdr:cNvPr id="217" name="楕円 216">
          <a:extLst>
            <a:ext uri="{FF2B5EF4-FFF2-40B4-BE49-F238E27FC236}">
              <a16:creationId xmlns:a16="http://schemas.microsoft.com/office/drawing/2014/main" id="{770EBD93-4CB1-4203-982E-4374F46A7EF3}"/>
            </a:ext>
          </a:extLst>
        </xdr:cNvPr>
        <xdr:cNvSpPr/>
      </xdr:nvSpPr>
      <xdr:spPr>
        <a:xfrm>
          <a:off x="10426700" y="1026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170818</xdr:rowOff>
    </xdr:from>
    <xdr:ext cx="599010" cy="259045"/>
    <xdr:sp macro="" textlink="">
      <xdr:nvSpPr>
        <xdr:cNvPr id="218" name="【橋りょう・トンネル】&#10;一人当たり有形固定資産（償却資産）額該当値テキスト">
          <a:extLst>
            <a:ext uri="{FF2B5EF4-FFF2-40B4-BE49-F238E27FC236}">
              <a16:creationId xmlns:a16="http://schemas.microsoft.com/office/drawing/2014/main" id="{72FF9858-CC0F-4C9C-B09E-0864E51799B6}"/>
            </a:ext>
          </a:extLst>
        </xdr:cNvPr>
        <xdr:cNvSpPr txBox="1"/>
      </xdr:nvSpPr>
      <xdr:spPr>
        <a:xfrm>
          <a:off x="10515600" y="1011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164726</xdr:rowOff>
    </xdr:from>
    <xdr:to>
      <xdr:col>50</xdr:col>
      <xdr:colOff>165100</xdr:colOff>
      <xdr:row>60</xdr:row>
      <xdr:rowOff>94876</xdr:rowOff>
    </xdr:to>
    <xdr:sp macro="" textlink="">
      <xdr:nvSpPr>
        <xdr:cNvPr id="219" name="楕円 218">
          <a:extLst>
            <a:ext uri="{FF2B5EF4-FFF2-40B4-BE49-F238E27FC236}">
              <a16:creationId xmlns:a16="http://schemas.microsoft.com/office/drawing/2014/main" id="{3316C0AB-1AA3-42DA-B701-F346A4256E09}"/>
            </a:ext>
          </a:extLst>
        </xdr:cNvPr>
        <xdr:cNvSpPr/>
      </xdr:nvSpPr>
      <xdr:spPr>
        <a:xfrm>
          <a:off x="9588500" y="102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27291</xdr:rowOff>
    </xdr:from>
    <xdr:to>
      <xdr:col>55</xdr:col>
      <xdr:colOff>0</xdr:colOff>
      <xdr:row>60</xdr:row>
      <xdr:rowOff>44076</xdr:rowOff>
    </xdr:to>
    <xdr:cxnSp macro="">
      <xdr:nvCxnSpPr>
        <xdr:cNvPr id="220" name="直線コネクタ 219">
          <a:extLst>
            <a:ext uri="{FF2B5EF4-FFF2-40B4-BE49-F238E27FC236}">
              <a16:creationId xmlns:a16="http://schemas.microsoft.com/office/drawing/2014/main" id="{E813F583-0ACE-4170-9745-36256EC36CA3}"/>
            </a:ext>
          </a:extLst>
        </xdr:cNvPr>
        <xdr:cNvCxnSpPr/>
      </xdr:nvCxnSpPr>
      <xdr:spPr>
        <a:xfrm flipV="1">
          <a:off x="9639300" y="10314291"/>
          <a:ext cx="8382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13713</xdr:rowOff>
    </xdr:from>
    <xdr:to>
      <xdr:col>46</xdr:col>
      <xdr:colOff>38100</xdr:colOff>
      <xdr:row>60</xdr:row>
      <xdr:rowOff>115313</xdr:rowOff>
    </xdr:to>
    <xdr:sp macro="" textlink="">
      <xdr:nvSpPr>
        <xdr:cNvPr id="221" name="楕円 220">
          <a:extLst>
            <a:ext uri="{FF2B5EF4-FFF2-40B4-BE49-F238E27FC236}">
              <a16:creationId xmlns:a16="http://schemas.microsoft.com/office/drawing/2014/main" id="{9448E29F-7A83-49CC-88AB-E047F54E2F83}"/>
            </a:ext>
          </a:extLst>
        </xdr:cNvPr>
        <xdr:cNvSpPr/>
      </xdr:nvSpPr>
      <xdr:spPr>
        <a:xfrm>
          <a:off x="8699500" y="103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44076</xdr:rowOff>
    </xdr:from>
    <xdr:to>
      <xdr:col>50</xdr:col>
      <xdr:colOff>114300</xdr:colOff>
      <xdr:row>60</xdr:row>
      <xdr:rowOff>64513</xdr:rowOff>
    </xdr:to>
    <xdr:cxnSp macro="">
      <xdr:nvCxnSpPr>
        <xdr:cNvPr id="222" name="直線コネクタ 221">
          <a:extLst>
            <a:ext uri="{FF2B5EF4-FFF2-40B4-BE49-F238E27FC236}">
              <a16:creationId xmlns:a16="http://schemas.microsoft.com/office/drawing/2014/main" id="{E867D5EF-0E0C-4EAB-A32E-6019618ADD54}"/>
            </a:ext>
          </a:extLst>
        </xdr:cNvPr>
        <xdr:cNvCxnSpPr/>
      </xdr:nvCxnSpPr>
      <xdr:spPr>
        <a:xfrm flipV="1">
          <a:off x="8750300" y="10331076"/>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128328</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id="{BDDE26F8-252C-49CA-8B34-00EEF7DC4732}"/>
            </a:ext>
          </a:extLst>
        </xdr:cNvPr>
        <xdr:cNvSpPr txBox="1"/>
      </xdr:nvSpPr>
      <xdr:spPr>
        <a:xfrm>
          <a:off x="93270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143857</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id="{F8A1A404-9F32-4062-A7A1-48380985A5CF}"/>
            </a:ext>
          </a:extLst>
        </xdr:cNvPr>
        <xdr:cNvSpPr txBox="1"/>
      </xdr:nvSpPr>
      <xdr:spPr>
        <a:xfrm>
          <a:off x="8450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157798</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id="{1EE88C88-F694-4B8B-9E3E-F2765E6241A6}"/>
            </a:ext>
          </a:extLst>
        </xdr:cNvPr>
        <xdr:cNvSpPr txBox="1"/>
      </xdr:nvSpPr>
      <xdr:spPr>
        <a:xfrm>
          <a:off x="7561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111403</xdr:rowOff>
    </xdr:from>
    <xdr:ext cx="599010" cy="259045"/>
    <xdr:sp macro="" textlink="">
      <xdr:nvSpPr>
        <xdr:cNvPr id="226" name="n_1mainValue【橋りょう・トンネル】&#10;一人当たり有形固定資産（償却資産）額">
          <a:extLst>
            <a:ext uri="{FF2B5EF4-FFF2-40B4-BE49-F238E27FC236}">
              <a16:creationId xmlns:a16="http://schemas.microsoft.com/office/drawing/2014/main" id="{70206E87-4577-4719-8444-B7AC4FD18565}"/>
            </a:ext>
          </a:extLst>
        </xdr:cNvPr>
        <xdr:cNvSpPr txBox="1"/>
      </xdr:nvSpPr>
      <xdr:spPr>
        <a:xfrm>
          <a:off x="9327095" y="1005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131840</xdr:rowOff>
    </xdr:from>
    <xdr:ext cx="599010" cy="259045"/>
    <xdr:sp macro="" textlink="">
      <xdr:nvSpPr>
        <xdr:cNvPr id="227" name="n_2mainValue【橋りょう・トンネル】&#10;一人当たり有形固定資産（償却資産）額">
          <a:extLst>
            <a:ext uri="{FF2B5EF4-FFF2-40B4-BE49-F238E27FC236}">
              <a16:creationId xmlns:a16="http://schemas.microsoft.com/office/drawing/2014/main" id="{5C56362F-04F7-4A0E-BD61-72F327F942FC}"/>
            </a:ext>
          </a:extLst>
        </xdr:cNvPr>
        <xdr:cNvSpPr txBox="1"/>
      </xdr:nvSpPr>
      <xdr:spPr>
        <a:xfrm>
          <a:off x="8450795" y="1007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14577D36-203D-418F-AFF9-9CF7A7358D2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CE2C5672-F978-49D2-A2C1-AE6EB60FB40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D7B9CA00-498B-4151-8AB1-7B27251A9B6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9CCB46ED-DFCC-4E82-A289-0BBF5F5E983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2C37F182-7A29-4D25-B8C5-9317586B8D1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33743BA9-F136-4C73-B934-7F6BD6563AC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01417CEF-99EC-4BA3-9127-6B7280EFF3B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BE927553-7ADD-4413-BA4D-9BBFB174C6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55E120ED-A835-487E-B124-83BA80F195B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id="{9B4F74E1-4B3D-4F35-9E29-D0681B4510D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8" name="テキスト ボックス 237">
          <a:extLst>
            <a:ext uri="{FF2B5EF4-FFF2-40B4-BE49-F238E27FC236}">
              <a16:creationId xmlns:a16="http://schemas.microsoft.com/office/drawing/2014/main" id="{10B70C19-6C1A-483C-9312-D5B7073E129D}"/>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a:extLst>
            <a:ext uri="{FF2B5EF4-FFF2-40B4-BE49-F238E27FC236}">
              <a16:creationId xmlns:a16="http://schemas.microsoft.com/office/drawing/2014/main" id="{87B713AB-F8F3-4AC1-A620-C54C831B9DC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0" name="テキスト ボックス 239">
          <a:extLst>
            <a:ext uri="{FF2B5EF4-FFF2-40B4-BE49-F238E27FC236}">
              <a16:creationId xmlns:a16="http://schemas.microsoft.com/office/drawing/2014/main" id="{40BF81CC-B051-4315-8E64-1F30D5D6D57B}"/>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a:extLst>
            <a:ext uri="{FF2B5EF4-FFF2-40B4-BE49-F238E27FC236}">
              <a16:creationId xmlns:a16="http://schemas.microsoft.com/office/drawing/2014/main" id="{C2A68FCA-81A2-4C34-BA4A-694B9CEDCF0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a:extLst>
            <a:ext uri="{FF2B5EF4-FFF2-40B4-BE49-F238E27FC236}">
              <a16:creationId xmlns:a16="http://schemas.microsoft.com/office/drawing/2014/main" id="{C715E695-9596-457F-A9C9-27C54A8098C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a:extLst>
            <a:ext uri="{FF2B5EF4-FFF2-40B4-BE49-F238E27FC236}">
              <a16:creationId xmlns:a16="http://schemas.microsoft.com/office/drawing/2014/main" id="{AC125A6B-5FDB-4E9D-9EE8-EAF67042696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a:extLst>
            <a:ext uri="{FF2B5EF4-FFF2-40B4-BE49-F238E27FC236}">
              <a16:creationId xmlns:a16="http://schemas.microsoft.com/office/drawing/2014/main" id="{CEE0062F-15FD-4AA1-A4F5-60977E2B0AB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a:extLst>
            <a:ext uri="{FF2B5EF4-FFF2-40B4-BE49-F238E27FC236}">
              <a16:creationId xmlns:a16="http://schemas.microsoft.com/office/drawing/2014/main" id="{8FEB849F-729E-454E-85D2-670ABB6315C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a:extLst>
            <a:ext uri="{FF2B5EF4-FFF2-40B4-BE49-F238E27FC236}">
              <a16:creationId xmlns:a16="http://schemas.microsoft.com/office/drawing/2014/main" id="{C0C9D12B-3416-4768-A4A6-ADB638E8FBF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a:extLst>
            <a:ext uri="{FF2B5EF4-FFF2-40B4-BE49-F238E27FC236}">
              <a16:creationId xmlns:a16="http://schemas.microsoft.com/office/drawing/2014/main" id="{FAFD2327-F120-4F47-B095-8C8C74730B7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8" name="テキスト ボックス 247">
          <a:extLst>
            <a:ext uri="{FF2B5EF4-FFF2-40B4-BE49-F238E27FC236}">
              <a16:creationId xmlns:a16="http://schemas.microsoft.com/office/drawing/2014/main" id="{FB487DAA-CEF1-44C8-AF2D-4D950415AAFD}"/>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57C95CC7-65D0-4072-A189-C3E5EAB1570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0" name="テキスト ボックス 249">
          <a:extLst>
            <a:ext uri="{FF2B5EF4-FFF2-40B4-BE49-F238E27FC236}">
              <a16:creationId xmlns:a16="http://schemas.microsoft.com/office/drawing/2014/main" id="{2F5EB387-0A77-499B-85CE-3F826486ED1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A5CDFFB7-35E1-44B5-B224-3EB8D02BCE9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52" name="直線コネクタ 251">
          <a:extLst>
            <a:ext uri="{FF2B5EF4-FFF2-40B4-BE49-F238E27FC236}">
              <a16:creationId xmlns:a16="http://schemas.microsoft.com/office/drawing/2014/main" id="{438E2F00-F254-46FD-AD15-A83F0B530F47}"/>
            </a:ext>
          </a:extLst>
        </xdr:cNvPr>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53" name="【公営住宅】&#10;有形固定資産減価償却率最小値テキスト">
          <a:extLst>
            <a:ext uri="{FF2B5EF4-FFF2-40B4-BE49-F238E27FC236}">
              <a16:creationId xmlns:a16="http://schemas.microsoft.com/office/drawing/2014/main" id="{C27321CE-258B-466B-A16F-869CC6534400}"/>
            </a:ext>
          </a:extLst>
        </xdr:cNvPr>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54" name="直線コネクタ 253">
          <a:extLst>
            <a:ext uri="{FF2B5EF4-FFF2-40B4-BE49-F238E27FC236}">
              <a16:creationId xmlns:a16="http://schemas.microsoft.com/office/drawing/2014/main" id="{FAC8CA3B-1F89-4E25-B920-79C105EBBF14}"/>
            </a:ext>
          </a:extLst>
        </xdr:cNvPr>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5" name="【公営住宅】&#10;有形固定資産減価償却率最大値テキスト">
          <a:extLst>
            <a:ext uri="{FF2B5EF4-FFF2-40B4-BE49-F238E27FC236}">
              <a16:creationId xmlns:a16="http://schemas.microsoft.com/office/drawing/2014/main" id="{361A2C35-0E66-4C31-85D8-D98160FA289C}"/>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6" name="直線コネクタ 255">
          <a:extLst>
            <a:ext uri="{FF2B5EF4-FFF2-40B4-BE49-F238E27FC236}">
              <a16:creationId xmlns:a16="http://schemas.microsoft.com/office/drawing/2014/main" id="{5EF0230A-72C9-44B6-9DE3-5B89D8DFD75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62882</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D851C2F7-1DAA-4D71-B364-9253ACF50122}"/>
            </a:ext>
          </a:extLst>
        </xdr:cNvPr>
        <xdr:cNvSpPr txBox="1"/>
      </xdr:nvSpPr>
      <xdr:spPr>
        <a:xfrm>
          <a:off x="4673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58" name="フローチャート: 判断 257">
          <a:extLst>
            <a:ext uri="{FF2B5EF4-FFF2-40B4-BE49-F238E27FC236}">
              <a16:creationId xmlns:a16="http://schemas.microsoft.com/office/drawing/2014/main" id="{61B59678-E9E2-4A36-886A-7A6501B3ADC6}"/>
            </a:ext>
          </a:extLst>
        </xdr:cNvPr>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59" name="フローチャート: 判断 258">
          <a:extLst>
            <a:ext uri="{FF2B5EF4-FFF2-40B4-BE49-F238E27FC236}">
              <a16:creationId xmlns:a16="http://schemas.microsoft.com/office/drawing/2014/main" id="{E04FC164-163D-4BA9-BCCE-EFBFB8E704EA}"/>
            </a:ext>
          </a:extLst>
        </xdr:cNvPr>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60" name="フローチャート: 判断 259">
          <a:extLst>
            <a:ext uri="{FF2B5EF4-FFF2-40B4-BE49-F238E27FC236}">
              <a16:creationId xmlns:a16="http://schemas.microsoft.com/office/drawing/2014/main" id="{60E33782-4E5D-4469-8BA5-5CE759E1048F}"/>
            </a:ext>
          </a:extLst>
        </xdr:cNvPr>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88264</xdr:rowOff>
    </xdr:from>
    <xdr:to>
      <xdr:col>10</xdr:col>
      <xdr:colOff>165100</xdr:colOff>
      <xdr:row>82</xdr:row>
      <xdr:rowOff>18414</xdr:rowOff>
    </xdr:to>
    <xdr:sp macro="" textlink="">
      <xdr:nvSpPr>
        <xdr:cNvPr id="261" name="フローチャート: 判断 260">
          <a:extLst>
            <a:ext uri="{FF2B5EF4-FFF2-40B4-BE49-F238E27FC236}">
              <a16:creationId xmlns:a16="http://schemas.microsoft.com/office/drawing/2014/main" id="{FA7FB53D-56C9-4CAF-B1D9-8E181F806B0D}"/>
            </a:ext>
          </a:extLst>
        </xdr:cNvPr>
        <xdr:cNvSpPr/>
      </xdr:nvSpPr>
      <xdr:spPr>
        <a:xfrm>
          <a:off x="1968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BB3F062-4526-4192-9280-86DB4916B1C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D6AEF314-1A37-4844-9870-8AEB9D8771F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8E1503D3-D660-4862-8EFE-331945ED5C2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86F6D75A-23AF-4614-8E1D-DFB14A5FD81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5846D453-6067-499F-B68E-EF60FD02AB3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67" name="楕円 266">
          <a:extLst>
            <a:ext uri="{FF2B5EF4-FFF2-40B4-BE49-F238E27FC236}">
              <a16:creationId xmlns:a16="http://schemas.microsoft.com/office/drawing/2014/main" id="{FA8D9CD3-BEEE-454B-90B9-B23FC87FE56C}"/>
            </a:ext>
          </a:extLst>
        </xdr:cNvPr>
        <xdr:cNvSpPr/>
      </xdr:nvSpPr>
      <xdr:spPr>
        <a:xfrm>
          <a:off x="4584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10177</xdr:rowOff>
    </xdr:from>
    <xdr:ext cx="405111" cy="259045"/>
    <xdr:sp macro="" textlink="">
      <xdr:nvSpPr>
        <xdr:cNvPr id="268" name="【公営住宅】&#10;有形固定資産減価償却率該当値テキスト">
          <a:extLst>
            <a:ext uri="{FF2B5EF4-FFF2-40B4-BE49-F238E27FC236}">
              <a16:creationId xmlns:a16="http://schemas.microsoft.com/office/drawing/2014/main" id="{88549F40-1E0A-4DCF-A2AA-12540DE0BCA9}"/>
            </a:ext>
          </a:extLst>
        </xdr:cNvPr>
        <xdr:cNvSpPr txBox="1"/>
      </xdr:nvSpPr>
      <xdr:spPr>
        <a:xfrm>
          <a:off x="4673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25400</xdr:rowOff>
    </xdr:from>
    <xdr:to>
      <xdr:col>20</xdr:col>
      <xdr:colOff>38100</xdr:colOff>
      <xdr:row>81</xdr:row>
      <xdr:rowOff>127000</xdr:rowOff>
    </xdr:to>
    <xdr:sp macro="" textlink="">
      <xdr:nvSpPr>
        <xdr:cNvPr id="269" name="楕円 268">
          <a:extLst>
            <a:ext uri="{FF2B5EF4-FFF2-40B4-BE49-F238E27FC236}">
              <a16:creationId xmlns:a16="http://schemas.microsoft.com/office/drawing/2014/main" id="{0DA0905B-BED2-4F9A-8A05-4B63FC8F2D4B}"/>
            </a:ext>
          </a:extLst>
        </xdr:cNvPr>
        <xdr:cNvSpPr/>
      </xdr:nvSpPr>
      <xdr:spPr>
        <a:xfrm>
          <a:off x="3746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38100</xdr:rowOff>
    </xdr:from>
    <xdr:to>
      <xdr:col>24</xdr:col>
      <xdr:colOff>63500</xdr:colOff>
      <xdr:row>81</xdr:row>
      <xdr:rowOff>76200</xdr:rowOff>
    </xdr:to>
    <xdr:cxnSp macro="">
      <xdr:nvCxnSpPr>
        <xdr:cNvPr id="270" name="直線コネクタ 269">
          <a:extLst>
            <a:ext uri="{FF2B5EF4-FFF2-40B4-BE49-F238E27FC236}">
              <a16:creationId xmlns:a16="http://schemas.microsoft.com/office/drawing/2014/main" id="{DEEECF8D-CD6E-4F7F-B937-B220CA89856C}"/>
            </a:ext>
          </a:extLst>
        </xdr:cNvPr>
        <xdr:cNvCxnSpPr/>
      </xdr:nvCxnSpPr>
      <xdr:spPr>
        <a:xfrm flipV="1">
          <a:off x="3797300" y="13925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61595</xdr:rowOff>
    </xdr:from>
    <xdr:to>
      <xdr:col>15</xdr:col>
      <xdr:colOff>101600</xdr:colOff>
      <xdr:row>81</xdr:row>
      <xdr:rowOff>163195</xdr:rowOff>
    </xdr:to>
    <xdr:sp macro="" textlink="">
      <xdr:nvSpPr>
        <xdr:cNvPr id="271" name="楕円 270">
          <a:extLst>
            <a:ext uri="{FF2B5EF4-FFF2-40B4-BE49-F238E27FC236}">
              <a16:creationId xmlns:a16="http://schemas.microsoft.com/office/drawing/2014/main" id="{270927F9-2C5D-49D0-9C21-EE0E6F8510DA}"/>
            </a:ext>
          </a:extLst>
        </xdr:cNvPr>
        <xdr:cNvSpPr/>
      </xdr:nvSpPr>
      <xdr:spPr>
        <a:xfrm>
          <a:off x="2857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76200</xdr:rowOff>
    </xdr:from>
    <xdr:to>
      <xdr:col>19</xdr:col>
      <xdr:colOff>177800</xdr:colOff>
      <xdr:row>81</xdr:row>
      <xdr:rowOff>112395</xdr:rowOff>
    </xdr:to>
    <xdr:cxnSp macro="">
      <xdr:nvCxnSpPr>
        <xdr:cNvPr id="272" name="直線コネクタ 271">
          <a:extLst>
            <a:ext uri="{FF2B5EF4-FFF2-40B4-BE49-F238E27FC236}">
              <a16:creationId xmlns:a16="http://schemas.microsoft.com/office/drawing/2014/main" id="{C2E54886-B635-42EC-9924-E02020BBEA18}"/>
            </a:ext>
          </a:extLst>
        </xdr:cNvPr>
        <xdr:cNvCxnSpPr/>
      </xdr:nvCxnSpPr>
      <xdr:spPr>
        <a:xfrm flipV="1">
          <a:off x="2908300" y="13963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19066</xdr:rowOff>
    </xdr:from>
    <xdr:ext cx="405111" cy="259045"/>
    <xdr:sp macro="" textlink="">
      <xdr:nvSpPr>
        <xdr:cNvPr id="273" name="n_1aveValue【公営住宅】&#10;有形固定資産減価償却率">
          <a:extLst>
            <a:ext uri="{FF2B5EF4-FFF2-40B4-BE49-F238E27FC236}">
              <a16:creationId xmlns:a16="http://schemas.microsoft.com/office/drawing/2014/main" id="{E71FE88D-6A1C-4A96-99E5-AFE3F556F107}"/>
            </a:ext>
          </a:extLst>
        </xdr:cNvPr>
        <xdr:cNvSpPr txBox="1"/>
      </xdr:nvSpPr>
      <xdr:spPr>
        <a:xfrm>
          <a:off x="35820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74" name="n_2aveValue【公営住宅】&#10;有形固定資産減価償却率">
          <a:extLst>
            <a:ext uri="{FF2B5EF4-FFF2-40B4-BE49-F238E27FC236}">
              <a16:creationId xmlns:a16="http://schemas.microsoft.com/office/drawing/2014/main" id="{83731673-8FD2-42C9-A429-AA081720AD97}"/>
            </a:ext>
          </a:extLst>
        </xdr:cNvPr>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34941</xdr:rowOff>
    </xdr:from>
    <xdr:ext cx="405111" cy="259045"/>
    <xdr:sp macro="" textlink="">
      <xdr:nvSpPr>
        <xdr:cNvPr id="275" name="n_3aveValue【公営住宅】&#10;有形固定資産減価償却率">
          <a:extLst>
            <a:ext uri="{FF2B5EF4-FFF2-40B4-BE49-F238E27FC236}">
              <a16:creationId xmlns:a16="http://schemas.microsoft.com/office/drawing/2014/main" id="{E9263AD7-C963-4006-B1DB-5E13A027B3E9}"/>
            </a:ext>
          </a:extLst>
        </xdr:cNvPr>
        <xdr:cNvSpPr txBox="1"/>
      </xdr:nvSpPr>
      <xdr:spPr>
        <a:xfrm>
          <a:off x="1816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143527</xdr:rowOff>
    </xdr:from>
    <xdr:ext cx="405111" cy="259045"/>
    <xdr:sp macro="" textlink="">
      <xdr:nvSpPr>
        <xdr:cNvPr id="276" name="n_1mainValue【公営住宅】&#10;有形固定資産減価償却率">
          <a:extLst>
            <a:ext uri="{FF2B5EF4-FFF2-40B4-BE49-F238E27FC236}">
              <a16:creationId xmlns:a16="http://schemas.microsoft.com/office/drawing/2014/main" id="{6E52EAED-C772-4DD0-BF57-AE0A07690557}"/>
            </a:ext>
          </a:extLst>
        </xdr:cNvPr>
        <xdr:cNvSpPr txBox="1"/>
      </xdr:nvSpPr>
      <xdr:spPr>
        <a:xfrm>
          <a:off x="3582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277" name="n_2mainValue【公営住宅】&#10;有形固定資産減価償却率">
          <a:extLst>
            <a:ext uri="{FF2B5EF4-FFF2-40B4-BE49-F238E27FC236}">
              <a16:creationId xmlns:a16="http://schemas.microsoft.com/office/drawing/2014/main" id="{3FA64396-9D78-4A4D-8E16-03F26DB4D567}"/>
            </a:ext>
          </a:extLst>
        </xdr:cNvPr>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a16="http://schemas.microsoft.com/office/drawing/2014/main" id="{505EE1DF-9A78-4943-BC34-B43F992A2AD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a16="http://schemas.microsoft.com/office/drawing/2014/main" id="{7B736EC6-C37E-478E-8495-46D81DB974C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a16="http://schemas.microsoft.com/office/drawing/2014/main" id="{659ABE57-D08B-4EBB-B297-A3B1EF635E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a16="http://schemas.microsoft.com/office/drawing/2014/main" id="{898C3C99-A01E-476D-81F9-1AD864D62F9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a16="http://schemas.microsoft.com/office/drawing/2014/main" id="{DAC27C03-D522-430B-AF72-90A91E866DE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a16="http://schemas.microsoft.com/office/drawing/2014/main" id="{4545C43C-0B3B-4BD4-9BE8-660902273FD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a16="http://schemas.microsoft.com/office/drawing/2014/main" id="{3FC56888-6644-4FDA-A7DD-04767869F6D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id="{FD19870D-2337-4652-8DB8-41C88B35E9A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a16="http://schemas.microsoft.com/office/drawing/2014/main" id="{AF1DCD49-2804-4A68-A3EF-00FFC2D75CA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a16="http://schemas.microsoft.com/office/drawing/2014/main" id="{DF180749-5DFB-46E6-8868-8B3C45B1AA8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8" name="直線コネクタ 287">
          <a:extLst>
            <a:ext uri="{FF2B5EF4-FFF2-40B4-BE49-F238E27FC236}">
              <a16:creationId xmlns:a16="http://schemas.microsoft.com/office/drawing/2014/main" id="{7C2473CF-A19E-425D-AD40-F93FF754792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9" name="テキスト ボックス 288">
          <a:extLst>
            <a:ext uri="{FF2B5EF4-FFF2-40B4-BE49-F238E27FC236}">
              <a16:creationId xmlns:a16="http://schemas.microsoft.com/office/drawing/2014/main" id="{707BA4AB-6101-44B3-AF0D-3D0D875A72C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0" name="直線コネクタ 289">
          <a:extLst>
            <a:ext uri="{FF2B5EF4-FFF2-40B4-BE49-F238E27FC236}">
              <a16:creationId xmlns:a16="http://schemas.microsoft.com/office/drawing/2014/main" id="{ACB199E4-A649-45A7-B01B-286E8DED9E7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1" name="テキスト ボックス 290">
          <a:extLst>
            <a:ext uri="{FF2B5EF4-FFF2-40B4-BE49-F238E27FC236}">
              <a16:creationId xmlns:a16="http://schemas.microsoft.com/office/drawing/2014/main" id="{40A320A3-C5F1-4BAE-AFD7-9F835D59F7C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2" name="直線コネクタ 291">
          <a:extLst>
            <a:ext uri="{FF2B5EF4-FFF2-40B4-BE49-F238E27FC236}">
              <a16:creationId xmlns:a16="http://schemas.microsoft.com/office/drawing/2014/main" id="{BA3B941F-F032-4E76-A676-BA0B3863DCE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3" name="テキスト ボックス 292">
          <a:extLst>
            <a:ext uri="{FF2B5EF4-FFF2-40B4-BE49-F238E27FC236}">
              <a16:creationId xmlns:a16="http://schemas.microsoft.com/office/drawing/2014/main" id="{E2D6B488-BE1E-4F8A-BCE3-FBDD2024046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4" name="直線コネクタ 293">
          <a:extLst>
            <a:ext uri="{FF2B5EF4-FFF2-40B4-BE49-F238E27FC236}">
              <a16:creationId xmlns:a16="http://schemas.microsoft.com/office/drawing/2014/main" id="{E86BD5E3-E3EE-4BAE-A6DA-800EC073923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5" name="テキスト ボックス 294">
          <a:extLst>
            <a:ext uri="{FF2B5EF4-FFF2-40B4-BE49-F238E27FC236}">
              <a16:creationId xmlns:a16="http://schemas.microsoft.com/office/drawing/2014/main" id="{3D070506-DDAE-42A9-B367-25701BBE1DF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6" name="直線コネクタ 295">
          <a:extLst>
            <a:ext uri="{FF2B5EF4-FFF2-40B4-BE49-F238E27FC236}">
              <a16:creationId xmlns:a16="http://schemas.microsoft.com/office/drawing/2014/main" id="{F79548B9-C072-4D26-AB1B-24B9D3CFDEE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7" name="テキスト ボックス 296">
          <a:extLst>
            <a:ext uri="{FF2B5EF4-FFF2-40B4-BE49-F238E27FC236}">
              <a16:creationId xmlns:a16="http://schemas.microsoft.com/office/drawing/2014/main" id="{BC6C8551-E2EE-4E11-9C15-7AFEFCC3F77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a:extLst>
            <a:ext uri="{FF2B5EF4-FFF2-40B4-BE49-F238E27FC236}">
              <a16:creationId xmlns:a16="http://schemas.microsoft.com/office/drawing/2014/main" id="{6B1E1726-932A-42B1-B7A6-EEA7A11BF6C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a:extLst>
            <a:ext uri="{FF2B5EF4-FFF2-40B4-BE49-F238E27FC236}">
              <a16:creationId xmlns:a16="http://schemas.microsoft.com/office/drawing/2014/main" id="{F4F0EB93-AD36-45FF-BDB2-DCBD3A472D9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a:extLst>
            <a:ext uri="{FF2B5EF4-FFF2-40B4-BE49-F238E27FC236}">
              <a16:creationId xmlns:a16="http://schemas.microsoft.com/office/drawing/2014/main" id="{B616774F-7B93-4914-9837-A9895C4856C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01" name="直線コネクタ 300">
          <a:extLst>
            <a:ext uri="{FF2B5EF4-FFF2-40B4-BE49-F238E27FC236}">
              <a16:creationId xmlns:a16="http://schemas.microsoft.com/office/drawing/2014/main" id="{0B51B3E9-2699-4BE4-A85D-58A25EA5AE7B}"/>
            </a:ext>
          </a:extLst>
        </xdr:cNvPr>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02" name="【公営住宅】&#10;一人当たり面積最小値テキスト">
          <a:extLst>
            <a:ext uri="{FF2B5EF4-FFF2-40B4-BE49-F238E27FC236}">
              <a16:creationId xmlns:a16="http://schemas.microsoft.com/office/drawing/2014/main" id="{83EA1908-CB15-41EC-A997-6958B15C9040}"/>
            </a:ext>
          </a:extLst>
        </xdr:cNvPr>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03" name="直線コネクタ 302">
          <a:extLst>
            <a:ext uri="{FF2B5EF4-FFF2-40B4-BE49-F238E27FC236}">
              <a16:creationId xmlns:a16="http://schemas.microsoft.com/office/drawing/2014/main" id="{680599B3-F417-4855-9A43-7BD1E059077C}"/>
            </a:ext>
          </a:extLst>
        </xdr:cNvPr>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04" name="【公営住宅】&#10;一人当たり面積最大値テキスト">
          <a:extLst>
            <a:ext uri="{FF2B5EF4-FFF2-40B4-BE49-F238E27FC236}">
              <a16:creationId xmlns:a16="http://schemas.microsoft.com/office/drawing/2014/main" id="{093E747F-3065-482C-8A71-095520D36B9F}"/>
            </a:ext>
          </a:extLst>
        </xdr:cNvPr>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05" name="直線コネクタ 304">
          <a:extLst>
            <a:ext uri="{FF2B5EF4-FFF2-40B4-BE49-F238E27FC236}">
              <a16:creationId xmlns:a16="http://schemas.microsoft.com/office/drawing/2014/main" id="{07DDE1B3-10F1-4919-8A6F-83EAC4B8EC47}"/>
            </a:ext>
          </a:extLst>
        </xdr:cNvPr>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120414</xdr:rowOff>
    </xdr:from>
    <xdr:ext cx="469744" cy="259045"/>
    <xdr:sp macro="" textlink="">
      <xdr:nvSpPr>
        <xdr:cNvPr id="306" name="【公営住宅】&#10;一人当たり面積平均値テキスト">
          <a:extLst>
            <a:ext uri="{FF2B5EF4-FFF2-40B4-BE49-F238E27FC236}">
              <a16:creationId xmlns:a16="http://schemas.microsoft.com/office/drawing/2014/main" id="{2A1517B9-A8D9-4D97-9101-EF068A1E11F0}"/>
            </a:ext>
          </a:extLst>
        </xdr:cNvPr>
        <xdr:cNvSpPr txBox="1"/>
      </xdr:nvSpPr>
      <xdr:spPr>
        <a:xfrm>
          <a:off x="10515600" y="14350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07" name="フローチャート: 判断 306">
          <a:extLst>
            <a:ext uri="{FF2B5EF4-FFF2-40B4-BE49-F238E27FC236}">
              <a16:creationId xmlns:a16="http://schemas.microsoft.com/office/drawing/2014/main" id="{EF0692E0-2749-4EAD-B74F-0E13FBCE53CD}"/>
            </a:ext>
          </a:extLst>
        </xdr:cNvPr>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08" name="フローチャート: 判断 307">
          <a:extLst>
            <a:ext uri="{FF2B5EF4-FFF2-40B4-BE49-F238E27FC236}">
              <a16:creationId xmlns:a16="http://schemas.microsoft.com/office/drawing/2014/main" id="{54F5211F-A6E6-4FD6-BA5E-0AD6A122B047}"/>
            </a:ext>
          </a:extLst>
        </xdr:cNvPr>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09" name="フローチャート: 判断 308">
          <a:extLst>
            <a:ext uri="{FF2B5EF4-FFF2-40B4-BE49-F238E27FC236}">
              <a16:creationId xmlns:a16="http://schemas.microsoft.com/office/drawing/2014/main" id="{026AF5FB-4042-4B7F-A41E-69006C34DFB0}"/>
            </a:ext>
          </a:extLst>
        </xdr:cNvPr>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118745</xdr:rowOff>
    </xdr:from>
    <xdr:to>
      <xdr:col>41</xdr:col>
      <xdr:colOff>101600</xdr:colOff>
      <xdr:row>83</xdr:row>
      <xdr:rowOff>48895</xdr:rowOff>
    </xdr:to>
    <xdr:sp macro="" textlink="">
      <xdr:nvSpPr>
        <xdr:cNvPr id="310" name="フローチャート: 判断 309">
          <a:extLst>
            <a:ext uri="{FF2B5EF4-FFF2-40B4-BE49-F238E27FC236}">
              <a16:creationId xmlns:a16="http://schemas.microsoft.com/office/drawing/2014/main" id="{2016874B-39AD-4288-9110-E1374B4C064C}"/>
            </a:ext>
          </a:extLst>
        </xdr:cNvPr>
        <xdr:cNvSpPr/>
      </xdr:nvSpPr>
      <xdr:spPr>
        <a:xfrm>
          <a:off x="781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57456040-5DD9-481F-856C-7D95459CF62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E30BB049-A624-4632-90A3-33D6E5D89E8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A6ACB89E-D559-46D9-90FE-82B2E97917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FCD4B38B-9C56-488A-B8B2-24A6D7CA2D6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1C56A445-F67E-44CF-8EFC-7B95E18C7D6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11685</xdr:rowOff>
    </xdr:from>
    <xdr:to>
      <xdr:col>55</xdr:col>
      <xdr:colOff>50800</xdr:colOff>
      <xdr:row>80</xdr:row>
      <xdr:rowOff>113285</xdr:rowOff>
    </xdr:to>
    <xdr:sp macro="" textlink="">
      <xdr:nvSpPr>
        <xdr:cNvPr id="316" name="楕円 315">
          <a:extLst>
            <a:ext uri="{FF2B5EF4-FFF2-40B4-BE49-F238E27FC236}">
              <a16:creationId xmlns:a16="http://schemas.microsoft.com/office/drawing/2014/main" id="{BC354D4E-D3D5-48FE-908E-CDAC82B34628}"/>
            </a:ext>
          </a:extLst>
        </xdr:cNvPr>
        <xdr:cNvSpPr/>
      </xdr:nvSpPr>
      <xdr:spPr>
        <a:xfrm>
          <a:off x="10426700" y="137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34562</xdr:rowOff>
    </xdr:from>
    <xdr:ext cx="469744" cy="259045"/>
    <xdr:sp macro="" textlink="">
      <xdr:nvSpPr>
        <xdr:cNvPr id="317" name="【公営住宅】&#10;一人当たり面積該当値テキスト">
          <a:extLst>
            <a:ext uri="{FF2B5EF4-FFF2-40B4-BE49-F238E27FC236}">
              <a16:creationId xmlns:a16="http://schemas.microsoft.com/office/drawing/2014/main" id="{78950154-2A7A-4ED7-8E2A-21C864D147C3}"/>
            </a:ext>
          </a:extLst>
        </xdr:cNvPr>
        <xdr:cNvSpPr txBox="1"/>
      </xdr:nvSpPr>
      <xdr:spPr>
        <a:xfrm>
          <a:off x="10515600" y="1357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25781</xdr:rowOff>
    </xdr:from>
    <xdr:to>
      <xdr:col>50</xdr:col>
      <xdr:colOff>165100</xdr:colOff>
      <xdr:row>80</xdr:row>
      <xdr:rowOff>127381</xdr:rowOff>
    </xdr:to>
    <xdr:sp macro="" textlink="">
      <xdr:nvSpPr>
        <xdr:cNvPr id="318" name="楕円 317">
          <a:extLst>
            <a:ext uri="{FF2B5EF4-FFF2-40B4-BE49-F238E27FC236}">
              <a16:creationId xmlns:a16="http://schemas.microsoft.com/office/drawing/2014/main" id="{EF21C35B-2F65-4FE9-B227-7684E56103DD}"/>
            </a:ext>
          </a:extLst>
        </xdr:cNvPr>
        <xdr:cNvSpPr/>
      </xdr:nvSpPr>
      <xdr:spPr>
        <a:xfrm>
          <a:off x="9588500" y="1374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62485</xdr:rowOff>
    </xdr:from>
    <xdr:to>
      <xdr:col>55</xdr:col>
      <xdr:colOff>0</xdr:colOff>
      <xdr:row>80</xdr:row>
      <xdr:rowOff>76581</xdr:rowOff>
    </xdr:to>
    <xdr:cxnSp macro="">
      <xdr:nvCxnSpPr>
        <xdr:cNvPr id="319" name="直線コネクタ 318">
          <a:extLst>
            <a:ext uri="{FF2B5EF4-FFF2-40B4-BE49-F238E27FC236}">
              <a16:creationId xmlns:a16="http://schemas.microsoft.com/office/drawing/2014/main" id="{F81C8295-E52B-4F94-8FFA-813399D3FB0A}"/>
            </a:ext>
          </a:extLst>
        </xdr:cNvPr>
        <xdr:cNvCxnSpPr/>
      </xdr:nvCxnSpPr>
      <xdr:spPr>
        <a:xfrm flipV="1">
          <a:off x="9639300" y="13778485"/>
          <a:ext cx="8382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42545</xdr:rowOff>
    </xdr:from>
    <xdr:to>
      <xdr:col>46</xdr:col>
      <xdr:colOff>38100</xdr:colOff>
      <xdr:row>80</xdr:row>
      <xdr:rowOff>144145</xdr:rowOff>
    </xdr:to>
    <xdr:sp macro="" textlink="">
      <xdr:nvSpPr>
        <xdr:cNvPr id="320" name="楕円 319">
          <a:extLst>
            <a:ext uri="{FF2B5EF4-FFF2-40B4-BE49-F238E27FC236}">
              <a16:creationId xmlns:a16="http://schemas.microsoft.com/office/drawing/2014/main" id="{34BE1E70-ED1C-4759-B9BC-4B1EB6ACCBFF}"/>
            </a:ext>
          </a:extLst>
        </xdr:cNvPr>
        <xdr:cNvSpPr/>
      </xdr:nvSpPr>
      <xdr:spPr>
        <a:xfrm>
          <a:off x="8699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76581</xdr:rowOff>
    </xdr:from>
    <xdr:to>
      <xdr:col>50</xdr:col>
      <xdr:colOff>114300</xdr:colOff>
      <xdr:row>80</xdr:row>
      <xdr:rowOff>93345</xdr:rowOff>
    </xdr:to>
    <xdr:cxnSp macro="">
      <xdr:nvCxnSpPr>
        <xdr:cNvPr id="321" name="直線コネクタ 320">
          <a:extLst>
            <a:ext uri="{FF2B5EF4-FFF2-40B4-BE49-F238E27FC236}">
              <a16:creationId xmlns:a16="http://schemas.microsoft.com/office/drawing/2014/main" id="{0BBC4752-5375-4738-9968-4199AAE423EE}"/>
            </a:ext>
          </a:extLst>
        </xdr:cNvPr>
        <xdr:cNvCxnSpPr/>
      </xdr:nvCxnSpPr>
      <xdr:spPr>
        <a:xfrm flipV="1">
          <a:off x="8750300" y="13792581"/>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25164</xdr:rowOff>
    </xdr:from>
    <xdr:ext cx="469744" cy="259045"/>
    <xdr:sp macro="" textlink="">
      <xdr:nvSpPr>
        <xdr:cNvPr id="322" name="n_1aveValue【公営住宅】&#10;一人当たり面積">
          <a:extLst>
            <a:ext uri="{FF2B5EF4-FFF2-40B4-BE49-F238E27FC236}">
              <a16:creationId xmlns:a16="http://schemas.microsoft.com/office/drawing/2014/main" id="{29CB5E05-E51B-44A9-BC56-C10B1E3EE1B8}"/>
            </a:ext>
          </a:extLst>
        </xdr:cNvPr>
        <xdr:cNvSpPr txBox="1"/>
      </xdr:nvSpPr>
      <xdr:spPr>
        <a:xfrm>
          <a:off x="9391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161562</xdr:rowOff>
    </xdr:from>
    <xdr:ext cx="469744" cy="259045"/>
    <xdr:sp macro="" textlink="">
      <xdr:nvSpPr>
        <xdr:cNvPr id="323" name="n_2aveValue【公営住宅】&#10;一人当たり面積">
          <a:extLst>
            <a:ext uri="{FF2B5EF4-FFF2-40B4-BE49-F238E27FC236}">
              <a16:creationId xmlns:a16="http://schemas.microsoft.com/office/drawing/2014/main" id="{B4720F94-DA6B-41BD-BEA1-D10F582BE93E}"/>
            </a:ext>
          </a:extLst>
        </xdr:cNvPr>
        <xdr:cNvSpPr txBox="1"/>
      </xdr:nvSpPr>
      <xdr:spPr>
        <a:xfrm>
          <a:off x="85154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65422</xdr:rowOff>
    </xdr:from>
    <xdr:ext cx="469744" cy="259045"/>
    <xdr:sp macro="" textlink="">
      <xdr:nvSpPr>
        <xdr:cNvPr id="324" name="n_3aveValue【公営住宅】&#10;一人当たり面積">
          <a:extLst>
            <a:ext uri="{FF2B5EF4-FFF2-40B4-BE49-F238E27FC236}">
              <a16:creationId xmlns:a16="http://schemas.microsoft.com/office/drawing/2014/main" id="{30DF36BA-443A-4F4C-B36F-449DA6DD56E5}"/>
            </a:ext>
          </a:extLst>
        </xdr:cNvPr>
        <xdr:cNvSpPr txBox="1"/>
      </xdr:nvSpPr>
      <xdr:spPr>
        <a:xfrm>
          <a:off x="7626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143908</xdr:rowOff>
    </xdr:from>
    <xdr:ext cx="469744" cy="259045"/>
    <xdr:sp macro="" textlink="">
      <xdr:nvSpPr>
        <xdr:cNvPr id="325" name="n_1mainValue【公営住宅】&#10;一人当たり面積">
          <a:extLst>
            <a:ext uri="{FF2B5EF4-FFF2-40B4-BE49-F238E27FC236}">
              <a16:creationId xmlns:a16="http://schemas.microsoft.com/office/drawing/2014/main" id="{96D2EB96-1F21-48FE-AE87-E5650E068EB4}"/>
            </a:ext>
          </a:extLst>
        </xdr:cNvPr>
        <xdr:cNvSpPr txBox="1"/>
      </xdr:nvSpPr>
      <xdr:spPr>
        <a:xfrm>
          <a:off x="9391727" y="1351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160672</xdr:rowOff>
    </xdr:from>
    <xdr:ext cx="469744" cy="259045"/>
    <xdr:sp macro="" textlink="">
      <xdr:nvSpPr>
        <xdr:cNvPr id="326" name="n_2mainValue【公営住宅】&#10;一人当たり面積">
          <a:extLst>
            <a:ext uri="{FF2B5EF4-FFF2-40B4-BE49-F238E27FC236}">
              <a16:creationId xmlns:a16="http://schemas.microsoft.com/office/drawing/2014/main" id="{5711E28B-DB22-41A3-8890-C5C6C164BE11}"/>
            </a:ext>
          </a:extLst>
        </xdr:cNvPr>
        <xdr:cNvSpPr txBox="1"/>
      </xdr:nvSpPr>
      <xdr:spPr>
        <a:xfrm>
          <a:off x="8515427" y="1353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id="{B988EE4C-4AD4-4478-84C2-596BBE445D5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a:extLst>
            <a:ext uri="{FF2B5EF4-FFF2-40B4-BE49-F238E27FC236}">
              <a16:creationId xmlns:a16="http://schemas.microsoft.com/office/drawing/2014/main" id="{11B7E044-1820-472D-980E-23CF5B10F2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a:extLst>
            <a:ext uri="{FF2B5EF4-FFF2-40B4-BE49-F238E27FC236}">
              <a16:creationId xmlns:a16="http://schemas.microsoft.com/office/drawing/2014/main" id="{F7D80643-A86B-4270-8B43-8D42ED02D5A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a:extLst>
            <a:ext uri="{FF2B5EF4-FFF2-40B4-BE49-F238E27FC236}">
              <a16:creationId xmlns:a16="http://schemas.microsoft.com/office/drawing/2014/main" id="{B40A570B-FBF6-43A3-8E9E-415A61819CA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a:extLst>
            <a:ext uri="{FF2B5EF4-FFF2-40B4-BE49-F238E27FC236}">
              <a16:creationId xmlns:a16="http://schemas.microsoft.com/office/drawing/2014/main" id="{39491C0C-5312-4802-AC6D-28F654BAA7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a:extLst>
            <a:ext uri="{FF2B5EF4-FFF2-40B4-BE49-F238E27FC236}">
              <a16:creationId xmlns:a16="http://schemas.microsoft.com/office/drawing/2014/main" id="{2D968A38-6CCA-4BFD-874E-49DDD41B53F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a:extLst>
            <a:ext uri="{FF2B5EF4-FFF2-40B4-BE49-F238E27FC236}">
              <a16:creationId xmlns:a16="http://schemas.microsoft.com/office/drawing/2014/main" id="{70A148E6-79AF-40B1-B79A-96C0933E24D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a:extLst>
            <a:ext uri="{FF2B5EF4-FFF2-40B4-BE49-F238E27FC236}">
              <a16:creationId xmlns:a16="http://schemas.microsoft.com/office/drawing/2014/main" id="{E3C3A28A-A2B3-4B9B-B128-D2F053679D4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5" name="テキスト ボックス 334">
          <a:extLst>
            <a:ext uri="{FF2B5EF4-FFF2-40B4-BE49-F238E27FC236}">
              <a16:creationId xmlns:a16="http://schemas.microsoft.com/office/drawing/2014/main" id="{13C427E0-284D-422E-B918-B7763ED3551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6" name="直線コネクタ 335">
          <a:extLst>
            <a:ext uri="{FF2B5EF4-FFF2-40B4-BE49-F238E27FC236}">
              <a16:creationId xmlns:a16="http://schemas.microsoft.com/office/drawing/2014/main" id="{94941961-3033-4D45-9F14-12146E5A17F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7" name="テキスト ボックス 336">
          <a:extLst>
            <a:ext uri="{FF2B5EF4-FFF2-40B4-BE49-F238E27FC236}">
              <a16:creationId xmlns:a16="http://schemas.microsoft.com/office/drawing/2014/main" id="{266C44E3-5916-45DD-9D1A-302696CD8D9B}"/>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8" name="直線コネクタ 337">
          <a:extLst>
            <a:ext uri="{FF2B5EF4-FFF2-40B4-BE49-F238E27FC236}">
              <a16:creationId xmlns:a16="http://schemas.microsoft.com/office/drawing/2014/main" id="{405E1581-8822-481E-85EC-DDD8E9B3EDB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9" name="テキスト ボックス 338">
          <a:extLst>
            <a:ext uri="{FF2B5EF4-FFF2-40B4-BE49-F238E27FC236}">
              <a16:creationId xmlns:a16="http://schemas.microsoft.com/office/drawing/2014/main" id="{E78B3021-4AD1-474E-94F7-4C8375549576}"/>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0" name="直線コネクタ 339">
          <a:extLst>
            <a:ext uri="{FF2B5EF4-FFF2-40B4-BE49-F238E27FC236}">
              <a16:creationId xmlns:a16="http://schemas.microsoft.com/office/drawing/2014/main" id="{D055ADCB-D5F0-4DA6-9793-1F79EF67261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1" name="テキスト ボックス 340">
          <a:extLst>
            <a:ext uri="{FF2B5EF4-FFF2-40B4-BE49-F238E27FC236}">
              <a16:creationId xmlns:a16="http://schemas.microsoft.com/office/drawing/2014/main" id="{12FEEE17-B43E-4A4A-81AE-E858D486681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2" name="直線コネクタ 341">
          <a:extLst>
            <a:ext uri="{FF2B5EF4-FFF2-40B4-BE49-F238E27FC236}">
              <a16:creationId xmlns:a16="http://schemas.microsoft.com/office/drawing/2014/main" id="{02913025-7EC8-420F-888F-89AFB0DB4AA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3" name="テキスト ボックス 342">
          <a:extLst>
            <a:ext uri="{FF2B5EF4-FFF2-40B4-BE49-F238E27FC236}">
              <a16:creationId xmlns:a16="http://schemas.microsoft.com/office/drawing/2014/main" id="{398FBFA0-F6CD-45ED-8D8F-7E648890E10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4" name="直線コネクタ 343">
          <a:extLst>
            <a:ext uri="{FF2B5EF4-FFF2-40B4-BE49-F238E27FC236}">
              <a16:creationId xmlns:a16="http://schemas.microsoft.com/office/drawing/2014/main" id="{9A395368-AB7A-46E5-8E64-387CB74895C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5" name="テキスト ボックス 344">
          <a:extLst>
            <a:ext uri="{FF2B5EF4-FFF2-40B4-BE49-F238E27FC236}">
              <a16:creationId xmlns:a16="http://schemas.microsoft.com/office/drawing/2014/main" id="{856A889D-F5BC-4B3E-A8FD-9CE202DBC86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6" name="直線コネクタ 345">
          <a:extLst>
            <a:ext uri="{FF2B5EF4-FFF2-40B4-BE49-F238E27FC236}">
              <a16:creationId xmlns:a16="http://schemas.microsoft.com/office/drawing/2014/main" id="{F09128D7-ECDD-4F21-90AC-6DC7904C157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7" name="テキスト ボックス 346">
          <a:extLst>
            <a:ext uri="{FF2B5EF4-FFF2-40B4-BE49-F238E27FC236}">
              <a16:creationId xmlns:a16="http://schemas.microsoft.com/office/drawing/2014/main" id="{18B26454-D012-40FA-9AD9-EC29D4B7D3E7}"/>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a:extLst>
            <a:ext uri="{FF2B5EF4-FFF2-40B4-BE49-F238E27FC236}">
              <a16:creationId xmlns:a16="http://schemas.microsoft.com/office/drawing/2014/main" id="{55E33B22-9C8B-4A5D-8B97-440E51E9169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9" name="テキスト ボックス 348">
          <a:extLst>
            <a:ext uri="{FF2B5EF4-FFF2-40B4-BE49-F238E27FC236}">
              <a16:creationId xmlns:a16="http://schemas.microsoft.com/office/drawing/2014/main" id="{6E8546B4-CA78-4990-8E4C-6B9E7529C212}"/>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0" name="【港湾・漁港】&#10;有形固定資産減価償却率グラフ枠">
          <a:extLst>
            <a:ext uri="{FF2B5EF4-FFF2-40B4-BE49-F238E27FC236}">
              <a16:creationId xmlns:a16="http://schemas.microsoft.com/office/drawing/2014/main" id="{43B8A958-FAF0-43CE-993A-5917F1308C9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43814</xdr:rowOff>
    </xdr:from>
    <xdr:to>
      <xdr:col>24</xdr:col>
      <xdr:colOff>62865</xdr:colOff>
      <xdr:row>107</xdr:row>
      <xdr:rowOff>133350</xdr:rowOff>
    </xdr:to>
    <xdr:cxnSp macro="">
      <xdr:nvCxnSpPr>
        <xdr:cNvPr id="351" name="直線コネクタ 350">
          <a:extLst>
            <a:ext uri="{FF2B5EF4-FFF2-40B4-BE49-F238E27FC236}">
              <a16:creationId xmlns:a16="http://schemas.microsoft.com/office/drawing/2014/main" id="{53CE35F4-8B69-4777-A0E2-3B18F2938541}"/>
            </a:ext>
          </a:extLst>
        </xdr:cNvPr>
        <xdr:cNvCxnSpPr/>
      </xdr:nvCxnSpPr>
      <xdr:spPr>
        <a:xfrm flipV="1">
          <a:off x="4634865" y="17360264"/>
          <a:ext cx="0" cy="1118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137177</xdr:rowOff>
    </xdr:from>
    <xdr:ext cx="405111" cy="259045"/>
    <xdr:sp macro="" textlink="">
      <xdr:nvSpPr>
        <xdr:cNvPr id="352" name="【港湾・漁港】&#10;有形固定資産減価償却率最小値テキスト">
          <a:extLst>
            <a:ext uri="{FF2B5EF4-FFF2-40B4-BE49-F238E27FC236}">
              <a16:creationId xmlns:a16="http://schemas.microsoft.com/office/drawing/2014/main" id="{BA514139-0C26-4015-8F3E-9B80D7CFA456}"/>
            </a:ext>
          </a:extLst>
        </xdr:cNvPr>
        <xdr:cNvSpPr txBox="1"/>
      </xdr:nvSpPr>
      <xdr:spPr>
        <a:xfrm>
          <a:off x="4673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133350</xdr:rowOff>
    </xdr:from>
    <xdr:to>
      <xdr:col>24</xdr:col>
      <xdr:colOff>152400</xdr:colOff>
      <xdr:row>107</xdr:row>
      <xdr:rowOff>133350</xdr:rowOff>
    </xdr:to>
    <xdr:cxnSp macro="">
      <xdr:nvCxnSpPr>
        <xdr:cNvPr id="353" name="直線コネクタ 352">
          <a:extLst>
            <a:ext uri="{FF2B5EF4-FFF2-40B4-BE49-F238E27FC236}">
              <a16:creationId xmlns:a16="http://schemas.microsoft.com/office/drawing/2014/main" id="{405EFD1E-6B99-4BD7-9DC3-11AAA37A57B7}"/>
            </a:ext>
          </a:extLst>
        </xdr:cNvPr>
        <xdr:cNvCxnSpPr/>
      </xdr:nvCxnSpPr>
      <xdr:spPr>
        <a:xfrm>
          <a:off x="4546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161941</xdr:rowOff>
    </xdr:from>
    <xdr:ext cx="405111" cy="259045"/>
    <xdr:sp macro="" textlink="">
      <xdr:nvSpPr>
        <xdr:cNvPr id="354" name="【港湾・漁港】&#10;有形固定資産減価償却率最大値テキスト">
          <a:extLst>
            <a:ext uri="{FF2B5EF4-FFF2-40B4-BE49-F238E27FC236}">
              <a16:creationId xmlns:a16="http://schemas.microsoft.com/office/drawing/2014/main" id="{F34E5AA5-4B39-48AA-9075-1400C49EC934}"/>
            </a:ext>
          </a:extLst>
        </xdr:cNvPr>
        <xdr:cNvSpPr txBox="1"/>
      </xdr:nvSpPr>
      <xdr:spPr>
        <a:xfrm>
          <a:off x="4673600" y="1713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43814</xdr:rowOff>
    </xdr:from>
    <xdr:to>
      <xdr:col>24</xdr:col>
      <xdr:colOff>152400</xdr:colOff>
      <xdr:row>101</xdr:row>
      <xdr:rowOff>43814</xdr:rowOff>
    </xdr:to>
    <xdr:cxnSp macro="">
      <xdr:nvCxnSpPr>
        <xdr:cNvPr id="355" name="直線コネクタ 354">
          <a:extLst>
            <a:ext uri="{FF2B5EF4-FFF2-40B4-BE49-F238E27FC236}">
              <a16:creationId xmlns:a16="http://schemas.microsoft.com/office/drawing/2014/main" id="{E62C7260-3D14-46A8-9144-8091C05C7B84}"/>
            </a:ext>
          </a:extLst>
        </xdr:cNvPr>
        <xdr:cNvCxnSpPr/>
      </xdr:nvCxnSpPr>
      <xdr:spPr>
        <a:xfrm>
          <a:off x="4546600" y="1736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40022</xdr:rowOff>
    </xdr:from>
    <xdr:ext cx="405111" cy="259045"/>
    <xdr:sp macro="" textlink="">
      <xdr:nvSpPr>
        <xdr:cNvPr id="356" name="【港湾・漁港】&#10;有形固定資産減価償却率平均値テキスト">
          <a:extLst>
            <a:ext uri="{FF2B5EF4-FFF2-40B4-BE49-F238E27FC236}">
              <a16:creationId xmlns:a16="http://schemas.microsoft.com/office/drawing/2014/main" id="{651C4EB9-DED7-4FC2-B9BA-8B01443440D1}"/>
            </a:ext>
          </a:extLst>
        </xdr:cNvPr>
        <xdr:cNvSpPr txBox="1"/>
      </xdr:nvSpPr>
      <xdr:spPr>
        <a:xfrm>
          <a:off x="4673600" y="1787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61595</xdr:rowOff>
    </xdr:from>
    <xdr:to>
      <xdr:col>24</xdr:col>
      <xdr:colOff>114300</xdr:colOff>
      <xdr:row>104</xdr:row>
      <xdr:rowOff>163195</xdr:rowOff>
    </xdr:to>
    <xdr:sp macro="" textlink="">
      <xdr:nvSpPr>
        <xdr:cNvPr id="357" name="フローチャート: 判断 356">
          <a:extLst>
            <a:ext uri="{FF2B5EF4-FFF2-40B4-BE49-F238E27FC236}">
              <a16:creationId xmlns:a16="http://schemas.microsoft.com/office/drawing/2014/main" id="{6246C58E-DB31-485D-8960-C3F62F160108}"/>
            </a:ext>
          </a:extLst>
        </xdr:cNvPr>
        <xdr:cNvSpPr/>
      </xdr:nvSpPr>
      <xdr:spPr>
        <a:xfrm>
          <a:off x="45847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111125</xdr:rowOff>
    </xdr:from>
    <xdr:to>
      <xdr:col>20</xdr:col>
      <xdr:colOff>38100</xdr:colOff>
      <xdr:row>105</xdr:row>
      <xdr:rowOff>41275</xdr:rowOff>
    </xdr:to>
    <xdr:sp macro="" textlink="">
      <xdr:nvSpPr>
        <xdr:cNvPr id="358" name="フローチャート: 判断 357">
          <a:extLst>
            <a:ext uri="{FF2B5EF4-FFF2-40B4-BE49-F238E27FC236}">
              <a16:creationId xmlns:a16="http://schemas.microsoft.com/office/drawing/2014/main" id="{5EA1DF59-EA8E-46A1-A6F4-32726516647A}"/>
            </a:ext>
          </a:extLst>
        </xdr:cNvPr>
        <xdr:cNvSpPr/>
      </xdr:nvSpPr>
      <xdr:spPr>
        <a:xfrm>
          <a:off x="37465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59" name="フローチャート: 判断 358">
          <a:extLst>
            <a:ext uri="{FF2B5EF4-FFF2-40B4-BE49-F238E27FC236}">
              <a16:creationId xmlns:a16="http://schemas.microsoft.com/office/drawing/2014/main" id="{9D5C6D3F-D200-46A0-8940-9E64944B5B82}"/>
            </a:ext>
          </a:extLst>
        </xdr:cNvPr>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95886</xdr:rowOff>
    </xdr:from>
    <xdr:to>
      <xdr:col>10</xdr:col>
      <xdr:colOff>165100</xdr:colOff>
      <xdr:row>106</xdr:row>
      <xdr:rowOff>26036</xdr:rowOff>
    </xdr:to>
    <xdr:sp macro="" textlink="">
      <xdr:nvSpPr>
        <xdr:cNvPr id="360" name="フローチャート: 判断 359">
          <a:extLst>
            <a:ext uri="{FF2B5EF4-FFF2-40B4-BE49-F238E27FC236}">
              <a16:creationId xmlns:a16="http://schemas.microsoft.com/office/drawing/2014/main" id="{C7E5241E-D7E1-420B-ACB4-8B314827BF25}"/>
            </a:ext>
          </a:extLst>
        </xdr:cNvPr>
        <xdr:cNvSpPr/>
      </xdr:nvSpPr>
      <xdr:spPr>
        <a:xfrm>
          <a:off x="1968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9DAB1D9E-9D57-4B17-836E-4ED94B00314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24EE9A3A-4BFE-4687-B727-1775926F6E2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A1E3FC1C-9D11-4051-9D20-AD4E56B627E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804A3A34-74AD-4F7D-9E32-EEEF8F35AC8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1F738105-8FC7-4E8E-8188-FFEEABAEDA7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135889</xdr:rowOff>
    </xdr:from>
    <xdr:to>
      <xdr:col>24</xdr:col>
      <xdr:colOff>114300</xdr:colOff>
      <xdr:row>104</xdr:row>
      <xdr:rowOff>66039</xdr:rowOff>
    </xdr:to>
    <xdr:sp macro="" textlink="">
      <xdr:nvSpPr>
        <xdr:cNvPr id="366" name="楕円 365">
          <a:extLst>
            <a:ext uri="{FF2B5EF4-FFF2-40B4-BE49-F238E27FC236}">
              <a16:creationId xmlns:a16="http://schemas.microsoft.com/office/drawing/2014/main" id="{A5EC84CB-2538-4AF4-BD4D-B3090C948CB2}"/>
            </a:ext>
          </a:extLst>
        </xdr:cNvPr>
        <xdr:cNvSpPr/>
      </xdr:nvSpPr>
      <xdr:spPr>
        <a:xfrm>
          <a:off x="45847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158766</xdr:rowOff>
    </xdr:from>
    <xdr:ext cx="405111" cy="259045"/>
    <xdr:sp macro="" textlink="">
      <xdr:nvSpPr>
        <xdr:cNvPr id="367" name="【港湾・漁港】&#10;有形固定資産減価償却率該当値テキスト">
          <a:extLst>
            <a:ext uri="{FF2B5EF4-FFF2-40B4-BE49-F238E27FC236}">
              <a16:creationId xmlns:a16="http://schemas.microsoft.com/office/drawing/2014/main" id="{873DBE31-7864-40AC-B60F-1D37D31FD522}"/>
            </a:ext>
          </a:extLst>
        </xdr:cNvPr>
        <xdr:cNvSpPr txBox="1"/>
      </xdr:nvSpPr>
      <xdr:spPr>
        <a:xfrm>
          <a:off x="4673600"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170180</xdr:rowOff>
    </xdr:from>
    <xdr:to>
      <xdr:col>20</xdr:col>
      <xdr:colOff>38100</xdr:colOff>
      <xdr:row>104</xdr:row>
      <xdr:rowOff>100330</xdr:rowOff>
    </xdr:to>
    <xdr:sp macro="" textlink="">
      <xdr:nvSpPr>
        <xdr:cNvPr id="368" name="楕円 367">
          <a:extLst>
            <a:ext uri="{FF2B5EF4-FFF2-40B4-BE49-F238E27FC236}">
              <a16:creationId xmlns:a16="http://schemas.microsoft.com/office/drawing/2014/main" id="{9D5BFC5A-8E41-4A3A-BDA3-227186269D38}"/>
            </a:ext>
          </a:extLst>
        </xdr:cNvPr>
        <xdr:cNvSpPr/>
      </xdr:nvSpPr>
      <xdr:spPr>
        <a:xfrm>
          <a:off x="3746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15239</xdr:rowOff>
    </xdr:from>
    <xdr:to>
      <xdr:col>24</xdr:col>
      <xdr:colOff>63500</xdr:colOff>
      <xdr:row>104</xdr:row>
      <xdr:rowOff>49530</xdr:rowOff>
    </xdr:to>
    <xdr:cxnSp macro="">
      <xdr:nvCxnSpPr>
        <xdr:cNvPr id="369" name="直線コネクタ 368">
          <a:extLst>
            <a:ext uri="{FF2B5EF4-FFF2-40B4-BE49-F238E27FC236}">
              <a16:creationId xmlns:a16="http://schemas.microsoft.com/office/drawing/2014/main" id="{E81A071B-40C3-4C8E-AD8C-195C5459486E}"/>
            </a:ext>
          </a:extLst>
        </xdr:cNvPr>
        <xdr:cNvCxnSpPr/>
      </xdr:nvCxnSpPr>
      <xdr:spPr>
        <a:xfrm flipV="1">
          <a:off x="3797300" y="178460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31114</xdr:rowOff>
    </xdr:from>
    <xdr:to>
      <xdr:col>15</xdr:col>
      <xdr:colOff>101600</xdr:colOff>
      <xdr:row>104</xdr:row>
      <xdr:rowOff>132714</xdr:rowOff>
    </xdr:to>
    <xdr:sp macro="" textlink="">
      <xdr:nvSpPr>
        <xdr:cNvPr id="370" name="楕円 369">
          <a:extLst>
            <a:ext uri="{FF2B5EF4-FFF2-40B4-BE49-F238E27FC236}">
              <a16:creationId xmlns:a16="http://schemas.microsoft.com/office/drawing/2014/main" id="{C6575B52-5FB8-4ADB-9CC7-26E4B7857EF7}"/>
            </a:ext>
          </a:extLst>
        </xdr:cNvPr>
        <xdr:cNvSpPr/>
      </xdr:nvSpPr>
      <xdr:spPr>
        <a:xfrm>
          <a:off x="2857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49530</xdr:rowOff>
    </xdr:from>
    <xdr:to>
      <xdr:col>19</xdr:col>
      <xdr:colOff>177800</xdr:colOff>
      <xdr:row>104</xdr:row>
      <xdr:rowOff>81914</xdr:rowOff>
    </xdr:to>
    <xdr:cxnSp macro="">
      <xdr:nvCxnSpPr>
        <xdr:cNvPr id="371" name="直線コネクタ 370">
          <a:extLst>
            <a:ext uri="{FF2B5EF4-FFF2-40B4-BE49-F238E27FC236}">
              <a16:creationId xmlns:a16="http://schemas.microsoft.com/office/drawing/2014/main" id="{FC0848F6-BD31-486C-8A12-5E5F0463A0B3}"/>
            </a:ext>
          </a:extLst>
        </xdr:cNvPr>
        <xdr:cNvCxnSpPr/>
      </xdr:nvCxnSpPr>
      <xdr:spPr>
        <a:xfrm flipV="1">
          <a:off x="2908300" y="178803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32402</xdr:rowOff>
    </xdr:from>
    <xdr:ext cx="405111" cy="259045"/>
    <xdr:sp macro="" textlink="">
      <xdr:nvSpPr>
        <xdr:cNvPr id="372" name="n_1aveValue【港湾・漁港】&#10;有形固定資産減価償却率">
          <a:extLst>
            <a:ext uri="{FF2B5EF4-FFF2-40B4-BE49-F238E27FC236}">
              <a16:creationId xmlns:a16="http://schemas.microsoft.com/office/drawing/2014/main" id="{B1F35AD7-647C-4157-AFCD-550E6C432C54}"/>
            </a:ext>
          </a:extLst>
        </xdr:cNvPr>
        <xdr:cNvSpPr txBox="1"/>
      </xdr:nvSpPr>
      <xdr:spPr>
        <a:xfrm>
          <a:off x="35820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73" name="n_2aveValue【港湾・漁港】&#10;有形固定資産減価償却率">
          <a:extLst>
            <a:ext uri="{FF2B5EF4-FFF2-40B4-BE49-F238E27FC236}">
              <a16:creationId xmlns:a16="http://schemas.microsoft.com/office/drawing/2014/main" id="{EF3D24C0-E91D-4D16-9B9F-C35B73719641}"/>
            </a:ext>
          </a:extLst>
        </xdr:cNvPr>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42563</xdr:rowOff>
    </xdr:from>
    <xdr:ext cx="405111" cy="259045"/>
    <xdr:sp macro="" textlink="">
      <xdr:nvSpPr>
        <xdr:cNvPr id="374" name="n_3aveValue【港湾・漁港】&#10;有形固定資産減価償却率">
          <a:extLst>
            <a:ext uri="{FF2B5EF4-FFF2-40B4-BE49-F238E27FC236}">
              <a16:creationId xmlns:a16="http://schemas.microsoft.com/office/drawing/2014/main" id="{E2E35F35-26A6-4E8D-B98D-C647EF71F805}"/>
            </a:ext>
          </a:extLst>
        </xdr:cNvPr>
        <xdr:cNvSpPr txBox="1"/>
      </xdr:nvSpPr>
      <xdr:spPr>
        <a:xfrm>
          <a:off x="1816744" y="1787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116857</xdr:rowOff>
    </xdr:from>
    <xdr:ext cx="405111" cy="259045"/>
    <xdr:sp macro="" textlink="">
      <xdr:nvSpPr>
        <xdr:cNvPr id="375" name="n_1mainValue【港湾・漁港】&#10;有形固定資産減価償却率">
          <a:extLst>
            <a:ext uri="{FF2B5EF4-FFF2-40B4-BE49-F238E27FC236}">
              <a16:creationId xmlns:a16="http://schemas.microsoft.com/office/drawing/2014/main" id="{8014738D-9C79-4C04-970B-549C5F199548}"/>
            </a:ext>
          </a:extLst>
        </xdr:cNvPr>
        <xdr:cNvSpPr txBox="1"/>
      </xdr:nvSpPr>
      <xdr:spPr>
        <a:xfrm>
          <a:off x="35820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149241</xdr:rowOff>
    </xdr:from>
    <xdr:ext cx="405111" cy="259045"/>
    <xdr:sp macro="" textlink="">
      <xdr:nvSpPr>
        <xdr:cNvPr id="376" name="n_2mainValue【港湾・漁港】&#10;有形固定資産減価償却率">
          <a:extLst>
            <a:ext uri="{FF2B5EF4-FFF2-40B4-BE49-F238E27FC236}">
              <a16:creationId xmlns:a16="http://schemas.microsoft.com/office/drawing/2014/main" id="{CBA00942-EBFB-44D2-ABA9-718B6F097642}"/>
            </a:ext>
          </a:extLst>
        </xdr:cNvPr>
        <xdr:cNvSpPr txBox="1"/>
      </xdr:nvSpPr>
      <xdr:spPr>
        <a:xfrm>
          <a:off x="2705744"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a:extLst>
            <a:ext uri="{FF2B5EF4-FFF2-40B4-BE49-F238E27FC236}">
              <a16:creationId xmlns:a16="http://schemas.microsoft.com/office/drawing/2014/main" id="{DE038CE2-EDC4-4A7B-BA3E-93D805FCF5B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a:extLst>
            <a:ext uri="{FF2B5EF4-FFF2-40B4-BE49-F238E27FC236}">
              <a16:creationId xmlns:a16="http://schemas.microsoft.com/office/drawing/2014/main" id="{B702836B-93B2-4999-A38D-79982D46CA7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a:extLst>
            <a:ext uri="{FF2B5EF4-FFF2-40B4-BE49-F238E27FC236}">
              <a16:creationId xmlns:a16="http://schemas.microsoft.com/office/drawing/2014/main" id="{624936A4-C1D5-42A2-BDD6-6000604DCC6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a:extLst>
            <a:ext uri="{FF2B5EF4-FFF2-40B4-BE49-F238E27FC236}">
              <a16:creationId xmlns:a16="http://schemas.microsoft.com/office/drawing/2014/main" id="{0AA27A81-FA39-4CB0-BC77-3F9F2EECBF9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a:extLst>
            <a:ext uri="{FF2B5EF4-FFF2-40B4-BE49-F238E27FC236}">
              <a16:creationId xmlns:a16="http://schemas.microsoft.com/office/drawing/2014/main" id="{F287EF48-40C9-4D5B-B041-25DD4ADC732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a:extLst>
            <a:ext uri="{FF2B5EF4-FFF2-40B4-BE49-F238E27FC236}">
              <a16:creationId xmlns:a16="http://schemas.microsoft.com/office/drawing/2014/main" id="{C6431E7F-0A15-4030-9535-68838B95EB5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a:extLst>
            <a:ext uri="{FF2B5EF4-FFF2-40B4-BE49-F238E27FC236}">
              <a16:creationId xmlns:a16="http://schemas.microsoft.com/office/drawing/2014/main" id="{D3D94A17-1059-48C3-A6F6-1C7E68060D0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a:extLst>
            <a:ext uri="{FF2B5EF4-FFF2-40B4-BE49-F238E27FC236}">
              <a16:creationId xmlns:a16="http://schemas.microsoft.com/office/drawing/2014/main" id="{6E3C5091-1419-4E00-8D81-DC7B6806986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a:extLst>
            <a:ext uri="{FF2B5EF4-FFF2-40B4-BE49-F238E27FC236}">
              <a16:creationId xmlns:a16="http://schemas.microsoft.com/office/drawing/2014/main" id="{CAFFE9A9-7BB0-4465-AD8E-3EDA4635DB8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a:extLst>
            <a:ext uri="{FF2B5EF4-FFF2-40B4-BE49-F238E27FC236}">
              <a16:creationId xmlns:a16="http://schemas.microsoft.com/office/drawing/2014/main" id="{E642385C-D76F-4D5E-8A0B-7EBC72293F2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7" name="直線コネクタ 386">
          <a:extLst>
            <a:ext uri="{FF2B5EF4-FFF2-40B4-BE49-F238E27FC236}">
              <a16:creationId xmlns:a16="http://schemas.microsoft.com/office/drawing/2014/main" id="{33D7FF4A-751D-477B-833E-B5DEDF261D48}"/>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88" name="テキスト ボックス 387">
          <a:extLst>
            <a:ext uri="{FF2B5EF4-FFF2-40B4-BE49-F238E27FC236}">
              <a16:creationId xmlns:a16="http://schemas.microsoft.com/office/drawing/2014/main" id="{94396BB0-D9A4-43A2-BFD5-3379075CB31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a:extLst>
            <a:ext uri="{FF2B5EF4-FFF2-40B4-BE49-F238E27FC236}">
              <a16:creationId xmlns:a16="http://schemas.microsoft.com/office/drawing/2014/main" id="{9CDB1609-47D2-4107-9DDC-BBDCD966C50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90" name="テキスト ボックス 389">
          <a:extLst>
            <a:ext uri="{FF2B5EF4-FFF2-40B4-BE49-F238E27FC236}">
              <a16:creationId xmlns:a16="http://schemas.microsoft.com/office/drawing/2014/main" id="{7A42EFA0-A3C0-4A74-B99C-420306B4396C}"/>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1" name="直線コネクタ 390">
          <a:extLst>
            <a:ext uri="{FF2B5EF4-FFF2-40B4-BE49-F238E27FC236}">
              <a16:creationId xmlns:a16="http://schemas.microsoft.com/office/drawing/2014/main" id="{6CE5ECC5-C6E8-4D06-805E-5C50AE6F6226}"/>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92" name="テキスト ボックス 391">
          <a:extLst>
            <a:ext uri="{FF2B5EF4-FFF2-40B4-BE49-F238E27FC236}">
              <a16:creationId xmlns:a16="http://schemas.microsoft.com/office/drawing/2014/main" id="{679F0B0A-2969-4220-BC90-39D22315539C}"/>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3" name="直線コネクタ 392">
          <a:extLst>
            <a:ext uri="{FF2B5EF4-FFF2-40B4-BE49-F238E27FC236}">
              <a16:creationId xmlns:a16="http://schemas.microsoft.com/office/drawing/2014/main" id="{1A679C5E-6D25-4B41-ADDA-A9A91B0A663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4" name="テキスト ボックス 393">
          <a:extLst>
            <a:ext uri="{FF2B5EF4-FFF2-40B4-BE49-F238E27FC236}">
              <a16:creationId xmlns:a16="http://schemas.microsoft.com/office/drawing/2014/main" id="{56CCCB6D-12EF-4E6F-83CF-5FB8ECB2D55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5" name="【港湾・漁港】&#10;一人当たり有形固定資産（償却資産）額グラフ枠">
          <a:extLst>
            <a:ext uri="{FF2B5EF4-FFF2-40B4-BE49-F238E27FC236}">
              <a16:creationId xmlns:a16="http://schemas.microsoft.com/office/drawing/2014/main" id="{240A32F3-F46B-4D6C-84D3-71B380E4C6A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36663</xdr:rowOff>
    </xdr:from>
    <xdr:to>
      <xdr:col>54</xdr:col>
      <xdr:colOff>189865</xdr:colOff>
      <xdr:row>107</xdr:row>
      <xdr:rowOff>133260</xdr:rowOff>
    </xdr:to>
    <xdr:cxnSp macro="">
      <xdr:nvCxnSpPr>
        <xdr:cNvPr id="396" name="直線コネクタ 395">
          <a:extLst>
            <a:ext uri="{FF2B5EF4-FFF2-40B4-BE49-F238E27FC236}">
              <a16:creationId xmlns:a16="http://schemas.microsoft.com/office/drawing/2014/main" id="{9656EA4E-ED3F-4CD6-8639-FA18701B615B}"/>
            </a:ext>
          </a:extLst>
        </xdr:cNvPr>
        <xdr:cNvCxnSpPr/>
      </xdr:nvCxnSpPr>
      <xdr:spPr>
        <a:xfrm flipV="1">
          <a:off x="10476865" y="17181663"/>
          <a:ext cx="0" cy="129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137087</xdr:rowOff>
    </xdr:from>
    <xdr:ext cx="378565" cy="259045"/>
    <xdr:sp macro="" textlink="">
      <xdr:nvSpPr>
        <xdr:cNvPr id="397" name="【港湾・漁港】&#10;一人当たり有形固定資産（償却資産）額最小値テキスト">
          <a:extLst>
            <a:ext uri="{FF2B5EF4-FFF2-40B4-BE49-F238E27FC236}">
              <a16:creationId xmlns:a16="http://schemas.microsoft.com/office/drawing/2014/main" id="{3B4E95DE-4934-4FE2-8DAD-6A76E694B896}"/>
            </a:ext>
          </a:extLst>
        </xdr:cNvPr>
        <xdr:cNvSpPr txBox="1"/>
      </xdr:nvSpPr>
      <xdr:spPr>
        <a:xfrm>
          <a:off x="10515600" y="1848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133260</xdr:rowOff>
    </xdr:from>
    <xdr:to>
      <xdr:col>55</xdr:col>
      <xdr:colOff>88900</xdr:colOff>
      <xdr:row>107</xdr:row>
      <xdr:rowOff>133260</xdr:rowOff>
    </xdr:to>
    <xdr:cxnSp macro="">
      <xdr:nvCxnSpPr>
        <xdr:cNvPr id="398" name="直線コネクタ 397">
          <a:extLst>
            <a:ext uri="{FF2B5EF4-FFF2-40B4-BE49-F238E27FC236}">
              <a16:creationId xmlns:a16="http://schemas.microsoft.com/office/drawing/2014/main" id="{A7113207-CAE3-4310-AA36-50E9E8D7F5DF}"/>
            </a:ext>
          </a:extLst>
        </xdr:cNvPr>
        <xdr:cNvCxnSpPr/>
      </xdr:nvCxnSpPr>
      <xdr:spPr>
        <a:xfrm>
          <a:off x="10388600" y="1847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154790</xdr:rowOff>
    </xdr:from>
    <xdr:ext cx="690189" cy="259045"/>
    <xdr:sp macro="" textlink="">
      <xdr:nvSpPr>
        <xdr:cNvPr id="399" name="【港湾・漁港】&#10;一人当たり有形固定資産（償却資産）額最大値テキスト">
          <a:extLst>
            <a:ext uri="{FF2B5EF4-FFF2-40B4-BE49-F238E27FC236}">
              <a16:creationId xmlns:a16="http://schemas.microsoft.com/office/drawing/2014/main" id="{D9D66E6A-AB74-48FA-88C6-B9A038032666}"/>
            </a:ext>
          </a:extLst>
        </xdr:cNvPr>
        <xdr:cNvSpPr txBox="1"/>
      </xdr:nvSpPr>
      <xdr:spPr>
        <a:xfrm>
          <a:off x="10515600" y="16956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2,269,180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36663</xdr:rowOff>
    </xdr:from>
    <xdr:to>
      <xdr:col>55</xdr:col>
      <xdr:colOff>88900</xdr:colOff>
      <xdr:row>100</xdr:row>
      <xdr:rowOff>36663</xdr:rowOff>
    </xdr:to>
    <xdr:cxnSp macro="">
      <xdr:nvCxnSpPr>
        <xdr:cNvPr id="400" name="直線コネクタ 399">
          <a:extLst>
            <a:ext uri="{FF2B5EF4-FFF2-40B4-BE49-F238E27FC236}">
              <a16:creationId xmlns:a16="http://schemas.microsoft.com/office/drawing/2014/main" id="{9ABC776D-77DE-4CC8-9494-1DDBB52D855E}"/>
            </a:ext>
          </a:extLst>
        </xdr:cNvPr>
        <xdr:cNvCxnSpPr/>
      </xdr:nvCxnSpPr>
      <xdr:spPr>
        <a:xfrm>
          <a:off x="10388600" y="1718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31557</xdr:rowOff>
    </xdr:from>
    <xdr:ext cx="599010" cy="259045"/>
    <xdr:sp macro="" textlink="">
      <xdr:nvSpPr>
        <xdr:cNvPr id="401" name="【港湾・漁港】&#10;一人当たり有形固定資産（償却資産）額平均値テキスト">
          <a:extLst>
            <a:ext uri="{FF2B5EF4-FFF2-40B4-BE49-F238E27FC236}">
              <a16:creationId xmlns:a16="http://schemas.microsoft.com/office/drawing/2014/main" id="{19A25B81-0D57-4013-A207-07C7DA7CDE0F}"/>
            </a:ext>
          </a:extLst>
        </xdr:cNvPr>
        <xdr:cNvSpPr txBox="1"/>
      </xdr:nvSpPr>
      <xdr:spPr>
        <a:xfrm>
          <a:off x="10515600" y="18033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53130</xdr:rowOff>
    </xdr:from>
    <xdr:to>
      <xdr:col>55</xdr:col>
      <xdr:colOff>50800</xdr:colOff>
      <xdr:row>105</xdr:row>
      <xdr:rowOff>154730</xdr:rowOff>
    </xdr:to>
    <xdr:sp macro="" textlink="">
      <xdr:nvSpPr>
        <xdr:cNvPr id="402" name="フローチャート: 判断 401">
          <a:extLst>
            <a:ext uri="{FF2B5EF4-FFF2-40B4-BE49-F238E27FC236}">
              <a16:creationId xmlns:a16="http://schemas.microsoft.com/office/drawing/2014/main" id="{ED104388-3E75-48A1-86B6-11875B79DBB3}"/>
            </a:ext>
          </a:extLst>
        </xdr:cNvPr>
        <xdr:cNvSpPr/>
      </xdr:nvSpPr>
      <xdr:spPr>
        <a:xfrm>
          <a:off x="10426700" y="1805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101264</xdr:rowOff>
    </xdr:from>
    <xdr:to>
      <xdr:col>50</xdr:col>
      <xdr:colOff>165100</xdr:colOff>
      <xdr:row>106</xdr:row>
      <xdr:rowOff>31414</xdr:rowOff>
    </xdr:to>
    <xdr:sp macro="" textlink="">
      <xdr:nvSpPr>
        <xdr:cNvPr id="403" name="フローチャート: 判断 402">
          <a:extLst>
            <a:ext uri="{FF2B5EF4-FFF2-40B4-BE49-F238E27FC236}">
              <a16:creationId xmlns:a16="http://schemas.microsoft.com/office/drawing/2014/main" id="{FCD5D91F-7DF1-4A83-B840-EEDA45BEE28B}"/>
            </a:ext>
          </a:extLst>
        </xdr:cNvPr>
        <xdr:cNvSpPr/>
      </xdr:nvSpPr>
      <xdr:spPr>
        <a:xfrm>
          <a:off x="9588500" y="1810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98267</xdr:rowOff>
    </xdr:from>
    <xdr:to>
      <xdr:col>46</xdr:col>
      <xdr:colOff>38100</xdr:colOff>
      <xdr:row>106</xdr:row>
      <xdr:rowOff>28417</xdr:rowOff>
    </xdr:to>
    <xdr:sp macro="" textlink="">
      <xdr:nvSpPr>
        <xdr:cNvPr id="404" name="フローチャート: 判断 403">
          <a:extLst>
            <a:ext uri="{FF2B5EF4-FFF2-40B4-BE49-F238E27FC236}">
              <a16:creationId xmlns:a16="http://schemas.microsoft.com/office/drawing/2014/main" id="{D476AE6F-566D-4B13-B866-F802310D17A6}"/>
            </a:ext>
          </a:extLst>
        </xdr:cNvPr>
        <xdr:cNvSpPr/>
      </xdr:nvSpPr>
      <xdr:spPr>
        <a:xfrm>
          <a:off x="8699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114894</xdr:rowOff>
    </xdr:from>
    <xdr:to>
      <xdr:col>41</xdr:col>
      <xdr:colOff>101600</xdr:colOff>
      <xdr:row>107</xdr:row>
      <xdr:rowOff>45044</xdr:rowOff>
    </xdr:to>
    <xdr:sp macro="" textlink="">
      <xdr:nvSpPr>
        <xdr:cNvPr id="405" name="フローチャート: 判断 404">
          <a:extLst>
            <a:ext uri="{FF2B5EF4-FFF2-40B4-BE49-F238E27FC236}">
              <a16:creationId xmlns:a16="http://schemas.microsoft.com/office/drawing/2014/main" id="{A1BE604C-3F90-4772-88DE-4C4FBF587682}"/>
            </a:ext>
          </a:extLst>
        </xdr:cNvPr>
        <xdr:cNvSpPr/>
      </xdr:nvSpPr>
      <xdr:spPr>
        <a:xfrm>
          <a:off x="7810500" y="1828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87ABFF8-8DBA-45C2-8F13-499F7CC387B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68B86A4D-F667-43E7-99BD-AD9D22AC552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5CE2F6FF-02A4-48C9-BD06-FDF07694A14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E97C0A26-C7A2-4B2C-9272-2753D17B6C5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A66F6DA-8F18-4E4D-AC48-931738AB5E5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157313</xdr:rowOff>
    </xdr:from>
    <xdr:to>
      <xdr:col>55</xdr:col>
      <xdr:colOff>50800</xdr:colOff>
      <xdr:row>100</xdr:row>
      <xdr:rowOff>87463</xdr:rowOff>
    </xdr:to>
    <xdr:sp macro="" textlink="">
      <xdr:nvSpPr>
        <xdr:cNvPr id="411" name="楕円 410">
          <a:extLst>
            <a:ext uri="{FF2B5EF4-FFF2-40B4-BE49-F238E27FC236}">
              <a16:creationId xmlns:a16="http://schemas.microsoft.com/office/drawing/2014/main" id="{E165D721-C0C4-4F7A-8AAC-BB6776B9D9A4}"/>
            </a:ext>
          </a:extLst>
        </xdr:cNvPr>
        <xdr:cNvSpPr/>
      </xdr:nvSpPr>
      <xdr:spPr>
        <a:xfrm>
          <a:off x="10426700" y="1713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110340</xdr:rowOff>
    </xdr:from>
    <xdr:ext cx="690189" cy="259045"/>
    <xdr:sp macro="" textlink="">
      <xdr:nvSpPr>
        <xdr:cNvPr id="412" name="【港湾・漁港】&#10;一人当たり有形固定資産（償却資産）額該当値テキスト">
          <a:extLst>
            <a:ext uri="{FF2B5EF4-FFF2-40B4-BE49-F238E27FC236}">
              <a16:creationId xmlns:a16="http://schemas.microsoft.com/office/drawing/2014/main" id="{DD68AE5B-8875-4106-873F-63CE7DDF5481}"/>
            </a:ext>
          </a:extLst>
        </xdr:cNvPr>
        <xdr:cNvSpPr txBox="1"/>
      </xdr:nvSpPr>
      <xdr:spPr>
        <a:xfrm>
          <a:off x="10515600" y="1708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11306</xdr:rowOff>
    </xdr:from>
    <xdr:to>
      <xdr:col>50</xdr:col>
      <xdr:colOff>165100</xdr:colOff>
      <xdr:row>100</xdr:row>
      <xdr:rowOff>112906</xdr:rowOff>
    </xdr:to>
    <xdr:sp macro="" textlink="">
      <xdr:nvSpPr>
        <xdr:cNvPr id="413" name="楕円 412">
          <a:extLst>
            <a:ext uri="{FF2B5EF4-FFF2-40B4-BE49-F238E27FC236}">
              <a16:creationId xmlns:a16="http://schemas.microsoft.com/office/drawing/2014/main" id="{4471F252-9943-434A-9F56-EE675F37AF0F}"/>
            </a:ext>
          </a:extLst>
        </xdr:cNvPr>
        <xdr:cNvSpPr/>
      </xdr:nvSpPr>
      <xdr:spPr>
        <a:xfrm>
          <a:off x="9588500" y="1715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36663</xdr:rowOff>
    </xdr:from>
    <xdr:to>
      <xdr:col>55</xdr:col>
      <xdr:colOff>0</xdr:colOff>
      <xdr:row>100</xdr:row>
      <xdr:rowOff>62106</xdr:rowOff>
    </xdr:to>
    <xdr:cxnSp macro="">
      <xdr:nvCxnSpPr>
        <xdr:cNvPr id="414" name="直線コネクタ 413">
          <a:extLst>
            <a:ext uri="{FF2B5EF4-FFF2-40B4-BE49-F238E27FC236}">
              <a16:creationId xmlns:a16="http://schemas.microsoft.com/office/drawing/2014/main" id="{86585DD0-F847-4743-8846-BE1BB03B7EC0}"/>
            </a:ext>
          </a:extLst>
        </xdr:cNvPr>
        <xdr:cNvCxnSpPr/>
      </xdr:nvCxnSpPr>
      <xdr:spPr>
        <a:xfrm flipV="1">
          <a:off x="9639300" y="17181663"/>
          <a:ext cx="838200" cy="2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42738</xdr:rowOff>
    </xdr:from>
    <xdr:to>
      <xdr:col>46</xdr:col>
      <xdr:colOff>38100</xdr:colOff>
      <xdr:row>100</xdr:row>
      <xdr:rowOff>144338</xdr:rowOff>
    </xdr:to>
    <xdr:sp macro="" textlink="">
      <xdr:nvSpPr>
        <xdr:cNvPr id="415" name="楕円 414">
          <a:extLst>
            <a:ext uri="{FF2B5EF4-FFF2-40B4-BE49-F238E27FC236}">
              <a16:creationId xmlns:a16="http://schemas.microsoft.com/office/drawing/2014/main" id="{2472D892-E322-4473-8E83-EE9E78D671D7}"/>
            </a:ext>
          </a:extLst>
        </xdr:cNvPr>
        <xdr:cNvSpPr/>
      </xdr:nvSpPr>
      <xdr:spPr>
        <a:xfrm>
          <a:off x="8699500" y="171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62106</xdr:rowOff>
    </xdr:from>
    <xdr:to>
      <xdr:col>50</xdr:col>
      <xdr:colOff>114300</xdr:colOff>
      <xdr:row>100</xdr:row>
      <xdr:rowOff>93538</xdr:rowOff>
    </xdr:to>
    <xdr:cxnSp macro="">
      <xdr:nvCxnSpPr>
        <xdr:cNvPr id="416" name="直線コネクタ 415">
          <a:extLst>
            <a:ext uri="{FF2B5EF4-FFF2-40B4-BE49-F238E27FC236}">
              <a16:creationId xmlns:a16="http://schemas.microsoft.com/office/drawing/2014/main" id="{5B987423-7496-43D8-97BD-C2659739E876}"/>
            </a:ext>
          </a:extLst>
        </xdr:cNvPr>
        <xdr:cNvCxnSpPr/>
      </xdr:nvCxnSpPr>
      <xdr:spPr>
        <a:xfrm flipV="1">
          <a:off x="8750300" y="17207106"/>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22541</xdr:rowOff>
    </xdr:from>
    <xdr:ext cx="599010" cy="259045"/>
    <xdr:sp macro="" textlink="">
      <xdr:nvSpPr>
        <xdr:cNvPr id="417" name="n_1aveValue【港湾・漁港】&#10;一人当たり有形固定資産（償却資産）額">
          <a:extLst>
            <a:ext uri="{FF2B5EF4-FFF2-40B4-BE49-F238E27FC236}">
              <a16:creationId xmlns:a16="http://schemas.microsoft.com/office/drawing/2014/main" id="{2E196E42-41B7-40BB-AF6C-A35BDFB22F78}"/>
            </a:ext>
          </a:extLst>
        </xdr:cNvPr>
        <xdr:cNvSpPr txBox="1"/>
      </xdr:nvSpPr>
      <xdr:spPr>
        <a:xfrm>
          <a:off x="9327095" y="1819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19544</xdr:rowOff>
    </xdr:from>
    <xdr:ext cx="599010" cy="259045"/>
    <xdr:sp macro="" textlink="">
      <xdr:nvSpPr>
        <xdr:cNvPr id="418" name="n_2aveValue【港湾・漁港】&#10;一人当たり有形固定資産（償却資産）額">
          <a:extLst>
            <a:ext uri="{FF2B5EF4-FFF2-40B4-BE49-F238E27FC236}">
              <a16:creationId xmlns:a16="http://schemas.microsoft.com/office/drawing/2014/main" id="{7B553BAC-28BE-4F1B-9DEC-1E1C47CA64B1}"/>
            </a:ext>
          </a:extLst>
        </xdr:cNvPr>
        <xdr:cNvSpPr txBox="1"/>
      </xdr:nvSpPr>
      <xdr:spPr>
        <a:xfrm>
          <a:off x="8450795" y="1819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61571</xdr:rowOff>
    </xdr:from>
    <xdr:ext cx="599010" cy="259045"/>
    <xdr:sp macro="" textlink="">
      <xdr:nvSpPr>
        <xdr:cNvPr id="419" name="n_3aveValue【港湾・漁港】&#10;一人当たり有形固定資産（償却資産）額">
          <a:extLst>
            <a:ext uri="{FF2B5EF4-FFF2-40B4-BE49-F238E27FC236}">
              <a16:creationId xmlns:a16="http://schemas.microsoft.com/office/drawing/2014/main" id="{DA5A1646-9134-4A37-8995-EEEC4660EEBB}"/>
            </a:ext>
          </a:extLst>
        </xdr:cNvPr>
        <xdr:cNvSpPr txBox="1"/>
      </xdr:nvSpPr>
      <xdr:spPr>
        <a:xfrm>
          <a:off x="7561795" y="1806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129433</xdr:rowOff>
    </xdr:from>
    <xdr:ext cx="690189" cy="259045"/>
    <xdr:sp macro="" textlink="">
      <xdr:nvSpPr>
        <xdr:cNvPr id="420" name="n_1mainValue【港湾・漁港】&#10;一人当たり有形固定資産（償却資産）額">
          <a:extLst>
            <a:ext uri="{FF2B5EF4-FFF2-40B4-BE49-F238E27FC236}">
              <a16:creationId xmlns:a16="http://schemas.microsoft.com/office/drawing/2014/main" id="{F3D5DB47-EC34-4539-89F4-9F53913FD452}"/>
            </a:ext>
          </a:extLst>
        </xdr:cNvPr>
        <xdr:cNvSpPr txBox="1"/>
      </xdr:nvSpPr>
      <xdr:spPr>
        <a:xfrm>
          <a:off x="9281505" y="169315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98</xdr:row>
      <xdr:rowOff>160865</xdr:rowOff>
    </xdr:from>
    <xdr:ext cx="690189" cy="259045"/>
    <xdr:sp macro="" textlink="">
      <xdr:nvSpPr>
        <xdr:cNvPr id="421" name="n_2mainValue【港湾・漁港】&#10;一人当たり有形固定資産（償却資産）額">
          <a:extLst>
            <a:ext uri="{FF2B5EF4-FFF2-40B4-BE49-F238E27FC236}">
              <a16:creationId xmlns:a16="http://schemas.microsoft.com/office/drawing/2014/main" id="{9A200178-ACDD-4F53-9616-A2D5C122095D}"/>
            </a:ext>
          </a:extLst>
        </xdr:cNvPr>
        <xdr:cNvSpPr txBox="1"/>
      </xdr:nvSpPr>
      <xdr:spPr>
        <a:xfrm>
          <a:off x="8405205" y="169629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2" name="正方形/長方形 421">
          <a:extLst>
            <a:ext uri="{FF2B5EF4-FFF2-40B4-BE49-F238E27FC236}">
              <a16:creationId xmlns:a16="http://schemas.microsoft.com/office/drawing/2014/main" id="{C557A1F8-90EC-48A6-9319-78D63C3EF02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3" name="正方形/長方形 422">
          <a:extLst>
            <a:ext uri="{FF2B5EF4-FFF2-40B4-BE49-F238E27FC236}">
              <a16:creationId xmlns:a16="http://schemas.microsoft.com/office/drawing/2014/main" id="{8E155235-0FCA-4E46-AFE4-6EDA165F974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4" name="正方形/長方形 423">
          <a:extLst>
            <a:ext uri="{FF2B5EF4-FFF2-40B4-BE49-F238E27FC236}">
              <a16:creationId xmlns:a16="http://schemas.microsoft.com/office/drawing/2014/main" id="{B4DA5CC6-D02C-4316-80BF-0D2F75507B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5" name="正方形/長方形 424">
          <a:extLst>
            <a:ext uri="{FF2B5EF4-FFF2-40B4-BE49-F238E27FC236}">
              <a16:creationId xmlns:a16="http://schemas.microsoft.com/office/drawing/2014/main" id="{AD9BCDA0-DBC6-4FA0-B180-8892A1888FB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6" name="正方形/長方形 425">
          <a:extLst>
            <a:ext uri="{FF2B5EF4-FFF2-40B4-BE49-F238E27FC236}">
              <a16:creationId xmlns:a16="http://schemas.microsoft.com/office/drawing/2014/main" id="{D739FC04-F98E-4ECB-8212-BF41908C4F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7" name="正方形/長方形 426">
          <a:extLst>
            <a:ext uri="{FF2B5EF4-FFF2-40B4-BE49-F238E27FC236}">
              <a16:creationId xmlns:a16="http://schemas.microsoft.com/office/drawing/2014/main" id="{FACA34AA-00B2-47EC-9F23-2F6C2D1B88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8" name="正方形/長方形 427">
          <a:extLst>
            <a:ext uri="{FF2B5EF4-FFF2-40B4-BE49-F238E27FC236}">
              <a16:creationId xmlns:a16="http://schemas.microsoft.com/office/drawing/2014/main" id="{4A1C4D0B-667B-4146-8A72-FCC06CA8E7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9" name="正方形/長方形 428">
          <a:extLst>
            <a:ext uri="{FF2B5EF4-FFF2-40B4-BE49-F238E27FC236}">
              <a16:creationId xmlns:a16="http://schemas.microsoft.com/office/drawing/2014/main" id="{5EC7B114-2C0C-42EE-BCD0-82DD482BEE0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0" name="テキスト ボックス 429">
          <a:extLst>
            <a:ext uri="{FF2B5EF4-FFF2-40B4-BE49-F238E27FC236}">
              <a16:creationId xmlns:a16="http://schemas.microsoft.com/office/drawing/2014/main" id="{6B769301-08AD-4CA7-BC78-F3204573B5E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1" name="直線コネクタ 430">
          <a:extLst>
            <a:ext uri="{FF2B5EF4-FFF2-40B4-BE49-F238E27FC236}">
              <a16:creationId xmlns:a16="http://schemas.microsoft.com/office/drawing/2014/main" id="{DD920AB3-EE5D-4E05-B3E6-0EFF8DD464F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2" name="テキスト ボックス 431">
          <a:extLst>
            <a:ext uri="{FF2B5EF4-FFF2-40B4-BE49-F238E27FC236}">
              <a16:creationId xmlns:a16="http://schemas.microsoft.com/office/drawing/2014/main" id="{7D0B02D1-9BC8-464A-96C0-243E135A4EC4}"/>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3" name="直線コネクタ 432">
          <a:extLst>
            <a:ext uri="{FF2B5EF4-FFF2-40B4-BE49-F238E27FC236}">
              <a16:creationId xmlns:a16="http://schemas.microsoft.com/office/drawing/2014/main" id="{DBFC3B94-3D62-4E10-BA23-7AC5419EA1E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4" name="テキスト ボックス 433">
          <a:extLst>
            <a:ext uri="{FF2B5EF4-FFF2-40B4-BE49-F238E27FC236}">
              <a16:creationId xmlns:a16="http://schemas.microsoft.com/office/drawing/2014/main" id="{2C7F3BC9-5EB7-4F33-ABB2-8BA00ADA114D}"/>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5" name="直線コネクタ 434">
          <a:extLst>
            <a:ext uri="{FF2B5EF4-FFF2-40B4-BE49-F238E27FC236}">
              <a16:creationId xmlns:a16="http://schemas.microsoft.com/office/drawing/2014/main" id="{5EDD48F5-5C02-42E2-BDC8-55D2B708B6D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6" name="テキスト ボックス 435">
          <a:extLst>
            <a:ext uri="{FF2B5EF4-FFF2-40B4-BE49-F238E27FC236}">
              <a16:creationId xmlns:a16="http://schemas.microsoft.com/office/drawing/2014/main" id="{074594AD-EC69-4108-9A45-CC507BF9518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7" name="直線コネクタ 436">
          <a:extLst>
            <a:ext uri="{FF2B5EF4-FFF2-40B4-BE49-F238E27FC236}">
              <a16:creationId xmlns:a16="http://schemas.microsoft.com/office/drawing/2014/main" id="{5AE237E2-8C5F-42E3-BDE1-20360483519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8" name="テキスト ボックス 437">
          <a:extLst>
            <a:ext uri="{FF2B5EF4-FFF2-40B4-BE49-F238E27FC236}">
              <a16:creationId xmlns:a16="http://schemas.microsoft.com/office/drawing/2014/main" id="{4DF542BF-4C93-4B72-B2B8-15CDAFE55AC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9" name="直線コネクタ 438">
          <a:extLst>
            <a:ext uri="{FF2B5EF4-FFF2-40B4-BE49-F238E27FC236}">
              <a16:creationId xmlns:a16="http://schemas.microsoft.com/office/drawing/2014/main" id="{192DCEC7-091B-4057-A2BB-059FDCB3C5B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0" name="テキスト ボックス 439">
          <a:extLst>
            <a:ext uri="{FF2B5EF4-FFF2-40B4-BE49-F238E27FC236}">
              <a16:creationId xmlns:a16="http://schemas.microsoft.com/office/drawing/2014/main" id="{D089DA21-5000-4D07-838B-8172ACB9902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1" name="直線コネクタ 440">
          <a:extLst>
            <a:ext uri="{FF2B5EF4-FFF2-40B4-BE49-F238E27FC236}">
              <a16:creationId xmlns:a16="http://schemas.microsoft.com/office/drawing/2014/main" id="{A71F4BC9-52C3-4F3E-A143-4747D6B7856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2" name="テキスト ボックス 441">
          <a:extLst>
            <a:ext uri="{FF2B5EF4-FFF2-40B4-BE49-F238E27FC236}">
              <a16:creationId xmlns:a16="http://schemas.microsoft.com/office/drawing/2014/main" id="{2866DB40-CC3B-4C21-B0C5-15E0DB9E355F}"/>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3" name="直線コネクタ 442">
          <a:extLst>
            <a:ext uri="{FF2B5EF4-FFF2-40B4-BE49-F238E27FC236}">
              <a16:creationId xmlns:a16="http://schemas.microsoft.com/office/drawing/2014/main" id="{AA0078A0-B6CB-4EE1-9A6E-89DB8960F32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4" name="テキスト ボックス 443">
          <a:extLst>
            <a:ext uri="{FF2B5EF4-FFF2-40B4-BE49-F238E27FC236}">
              <a16:creationId xmlns:a16="http://schemas.microsoft.com/office/drawing/2014/main" id="{71941AC5-8C9E-4DFB-A14C-2847DB9733B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5" name="【認定こども園・幼稚園・保育所】&#10;有形固定資産減価償却率グラフ枠">
          <a:extLst>
            <a:ext uri="{FF2B5EF4-FFF2-40B4-BE49-F238E27FC236}">
              <a16:creationId xmlns:a16="http://schemas.microsoft.com/office/drawing/2014/main" id="{F37B5CC6-DD24-46BF-B121-08BD4F0C41E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446" name="直線コネクタ 445">
          <a:extLst>
            <a:ext uri="{FF2B5EF4-FFF2-40B4-BE49-F238E27FC236}">
              <a16:creationId xmlns:a16="http://schemas.microsoft.com/office/drawing/2014/main" id="{4A23CD28-3A8E-4797-ABDD-EED6D5A40DCC}"/>
            </a:ext>
          </a:extLst>
        </xdr:cNvPr>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447" name="【認定こども園・幼稚園・保育所】&#10;有形固定資産減価償却率最小値テキスト">
          <a:extLst>
            <a:ext uri="{FF2B5EF4-FFF2-40B4-BE49-F238E27FC236}">
              <a16:creationId xmlns:a16="http://schemas.microsoft.com/office/drawing/2014/main" id="{01DAEB4F-0CFB-49F3-B9C9-9A7C1A0280DD}"/>
            </a:ext>
          </a:extLst>
        </xdr:cNvPr>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448" name="直線コネクタ 447">
          <a:extLst>
            <a:ext uri="{FF2B5EF4-FFF2-40B4-BE49-F238E27FC236}">
              <a16:creationId xmlns:a16="http://schemas.microsoft.com/office/drawing/2014/main" id="{45B92463-C140-4B41-8E1D-33C974E8BF54}"/>
            </a:ext>
          </a:extLst>
        </xdr:cNvPr>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49" name="【認定こども園・幼稚園・保育所】&#10;有形固定資産減価償却率最大値テキスト">
          <a:extLst>
            <a:ext uri="{FF2B5EF4-FFF2-40B4-BE49-F238E27FC236}">
              <a16:creationId xmlns:a16="http://schemas.microsoft.com/office/drawing/2014/main" id="{7C02C7D1-F823-4AF2-B345-8C98016CE3E7}"/>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50" name="直線コネクタ 449">
          <a:extLst>
            <a:ext uri="{FF2B5EF4-FFF2-40B4-BE49-F238E27FC236}">
              <a16:creationId xmlns:a16="http://schemas.microsoft.com/office/drawing/2014/main" id="{4CA2F162-E09C-41D4-B8A6-A3B0AEBB1A4F}"/>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20972</xdr:rowOff>
    </xdr:from>
    <xdr:ext cx="405111" cy="259045"/>
    <xdr:sp macro="" textlink="">
      <xdr:nvSpPr>
        <xdr:cNvPr id="451" name="【認定こども園・幼稚園・保育所】&#10;有形固定資産減価償却率平均値テキスト">
          <a:extLst>
            <a:ext uri="{FF2B5EF4-FFF2-40B4-BE49-F238E27FC236}">
              <a16:creationId xmlns:a16="http://schemas.microsoft.com/office/drawing/2014/main" id="{068F0FC1-8E9C-4BC8-896D-4D6C3BAE6B27}"/>
            </a:ext>
          </a:extLst>
        </xdr:cNvPr>
        <xdr:cNvSpPr txBox="1"/>
      </xdr:nvSpPr>
      <xdr:spPr>
        <a:xfrm>
          <a:off x="163576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452" name="フローチャート: 判断 451">
          <a:extLst>
            <a:ext uri="{FF2B5EF4-FFF2-40B4-BE49-F238E27FC236}">
              <a16:creationId xmlns:a16="http://schemas.microsoft.com/office/drawing/2014/main" id="{30C0D0D6-36C4-4452-9881-61CA69C5581F}"/>
            </a:ext>
          </a:extLst>
        </xdr:cNvPr>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453" name="フローチャート: 判断 452">
          <a:extLst>
            <a:ext uri="{FF2B5EF4-FFF2-40B4-BE49-F238E27FC236}">
              <a16:creationId xmlns:a16="http://schemas.microsoft.com/office/drawing/2014/main" id="{ECFAE86F-028B-4417-B08E-7D1FC870F145}"/>
            </a:ext>
          </a:extLst>
        </xdr:cNvPr>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454" name="フローチャート: 判断 453">
          <a:extLst>
            <a:ext uri="{FF2B5EF4-FFF2-40B4-BE49-F238E27FC236}">
              <a16:creationId xmlns:a16="http://schemas.microsoft.com/office/drawing/2014/main" id="{A480FEC3-5307-4804-88F3-B4792C16CB61}"/>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142240</xdr:rowOff>
    </xdr:to>
    <xdr:sp macro="" textlink="">
      <xdr:nvSpPr>
        <xdr:cNvPr id="455" name="フローチャート: 判断 454">
          <a:extLst>
            <a:ext uri="{FF2B5EF4-FFF2-40B4-BE49-F238E27FC236}">
              <a16:creationId xmlns:a16="http://schemas.microsoft.com/office/drawing/2014/main" id="{28018AD4-F0FE-4980-92B8-5F5B217FB98F}"/>
            </a:ext>
          </a:extLst>
        </xdr:cNvPr>
        <xdr:cNvSpPr/>
      </xdr:nvSpPr>
      <xdr:spPr>
        <a:xfrm>
          <a:off x="1365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45A2A70E-EE82-455B-9AD2-3849CC25AAB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DF69AB69-BA69-4638-9EEF-C858EBE9A1A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BEEAA8C6-0F29-45C5-8CB4-DA14B58F452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7382F3A8-42F0-4B9E-B41F-60D6A0B85DF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5C83905B-3094-49B1-AFD8-53EA3B39123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46355</xdr:rowOff>
    </xdr:from>
    <xdr:to>
      <xdr:col>85</xdr:col>
      <xdr:colOff>177800</xdr:colOff>
      <xdr:row>35</xdr:row>
      <xdr:rowOff>147955</xdr:rowOff>
    </xdr:to>
    <xdr:sp macro="" textlink="">
      <xdr:nvSpPr>
        <xdr:cNvPr id="461" name="楕円 460">
          <a:extLst>
            <a:ext uri="{FF2B5EF4-FFF2-40B4-BE49-F238E27FC236}">
              <a16:creationId xmlns:a16="http://schemas.microsoft.com/office/drawing/2014/main" id="{B16E1CAD-0934-4BCC-9816-F13F743D1981}"/>
            </a:ext>
          </a:extLst>
        </xdr:cNvPr>
        <xdr:cNvSpPr/>
      </xdr:nvSpPr>
      <xdr:spPr>
        <a:xfrm>
          <a:off x="162687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69232</xdr:rowOff>
    </xdr:from>
    <xdr:ext cx="405111" cy="259045"/>
    <xdr:sp macro="" textlink="">
      <xdr:nvSpPr>
        <xdr:cNvPr id="462" name="【認定こども園・幼稚園・保育所】&#10;有形固定資産減価償却率該当値テキスト">
          <a:extLst>
            <a:ext uri="{FF2B5EF4-FFF2-40B4-BE49-F238E27FC236}">
              <a16:creationId xmlns:a16="http://schemas.microsoft.com/office/drawing/2014/main" id="{7D41E673-7BB8-4483-9FF0-EF37E5AC7301}"/>
            </a:ext>
          </a:extLst>
        </xdr:cNvPr>
        <xdr:cNvSpPr txBox="1"/>
      </xdr:nvSpPr>
      <xdr:spPr>
        <a:xfrm>
          <a:off x="16357600"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67310</xdr:rowOff>
    </xdr:from>
    <xdr:to>
      <xdr:col>81</xdr:col>
      <xdr:colOff>101600</xdr:colOff>
      <xdr:row>35</xdr:row>
      <xdr:rowOff>168910</xdr:rowOff>
    </xdr:to>
    <xdr:sp macro="" textlink="">
      <xdr:nvSpPr>
        <xdr:cNvPr id="463" name="楕円 462">
          <a:extLst>
            <a:ext uri="{FF2B5EF4-FFF2-40B4-BE49-F238E27FC236}">
              <a16:creationId xmlns:a16="http://schemas.microsoft.com/office/drawing/2014/main" id="{90390423-8C69-40D7-B278-855D11816659}"/>
            </a:ext>
          </a:extLst>
        </xdr:cNvPr>
        <xdr:cNvSpPr/>
      </xdr:nvSpPr>
      <xdr:spPr>
        <a:xfrm>
          <a:off x="1543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97155</xdr:rowOff>
    </xdr:from>
    <xdr:to>
      <xdr:col>85</xdr:col>
      <xdr:colOff>127000</xdr:colOff>
      <xdr:row>35</xdr:row>
      <xdr:rowOff>118110</xdr:rowOff>
    </xdr:to>
    <xdr:cxnSp macro="">
      <xdr:nvCxnSpPr>
        <xdr:cNvPr id="464" name="直線コネクタ 463">
          <a:extLst>
            <a:ext uri="{FF2B5EF4-FFF2-40B4-BE49-F238E27FC236}">
              <a16:creationId xmlns:a16="http://schemas.microsoft.com/office/drawing/2014/main" id="{9C07EE9B-7B9A-418E-B644-2498E9F04104}"/>
            </a:ext>
          </a:extLst>
        </xdr:cNvPr>
        <xdr:cNvCxnSpPr/>
      </xdr:nvCxnSpPr>
      <xdr:spPr>
        <a:xfrm flipV="1">
          <a:off x="15481300" y="609790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88265</xdr:rowOff>
    </xdr:from>
    <xdr:to>
      <xdr:col>76</xdr:col>
      <xdr:colOff>165100</xdr:colOff>
      <xdr:row>36</xdr:row>
      <xdr:rowOff>18415</xdr:rowOff>
    </xdr:to>
    <xdr:sp macro="" textlink="">
      <xdr:nvSpPr>
        <xdr:cNvPr id="465" name="楕円 464">
          <a:extLst>
            <a:ext uri="{FF2B5EF4-FFF2-40B4-BE49-F238E27FC236}">
              <a16:creationId xmlns:a16="http://schemas.microsoft.com/office/drawing/2014/main" id="{B802F3E9-3702-4521-B4B2-61EB52590EC7}"/>
            </a:ext>
          </a:extLst>
        </xdr:cNvPr>
        <xdr:cNvSpPr/>
      </xdr:nvSpPr>
      <xdr:spPr>
        <a:xfrm>
          <a:off x="14541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118110</xdr:rowOff>
    </xdr:from>
    <xdr:to>
      <xdr:col>81</xdr:col>
      <xdr:colOff>50800</xdr:colOff>
      <xdr:row>35</xdr:row>
      <xdr:rowOff>139065</xdr:rowOff>
    </xdr:to>
    <xdr:cxnSp macro="">
      <xdr:nvCxnSpPr>
        <xdr:cNvPr id="466" name="直線コネクタ 465">
          <a:extLst>
            <a:ext uri="{FF2B5EF4-FFF2-40B4-BE49-F238E27FC236}">
              <a16:creationId xmlns:a16="http://schemas.microsoft.com/office/drawing/2014/main" id="{9CC1D26F-B750-4744-9CDD-D0E09FA2C9BD}"/>
            </a:ext>
          </a:extLst>
        </xdr:cNvPr>
        <xdr:cNvCxnSpPr/>
      </xdr:nvCxnSpPr>
      <xdr:spPr>
        <a:xfrm flipV="1">
          <a:off x="14592300" y="61188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467" name="n_1aveValue【認定こども園・幼稚園・保育所】&#10;有形固定資産減価償却率">
          <a:extLst>
            <a:ext uri="{FF2B5EF4-FFF2-40B4-BE49-F238E27FC236}">
              <a16:creationId xmlns:a16="http://schemas.microsoft.com/office/drawing/2014/main" id="{2A9353DF-E668-40FB-B9B2-A6C119FA641A}"/>
            </a:ext>
          </a:extLst>
        </xdr:cNvPr>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468" name="n_2aveValue【認定こども園・幼稚園・保育所】&#10;有形固定資産減価償却率">
          <a:extLst>
            <a:ext uri="{FF2B5EF4-FFF2-40B4-BE49-F238E27FC236}">
              <a16:creationId xmlns:a16="http://schemas.microsoft.com/office/drawing/2014/main" id="{686E1888-C64E-4150-ACEC-5B580B24B414}"/>
            </a:ext>
          </a:extLst>
        </xdr:cNvPr>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158767</xdr:rowOff>
    </xdr:from>
    <xdr:ext cx="405111" cy="259045"/>
    <xdr:sp macro="" textlink="">
      <xdr:nvSpPr>
        <xdr:cNvPr id="469" name="n_3aveValue【認定こども園・幼稚園・保育所】&#10;有形固定資産減価償却率">
          <a:extLst>
            <a:ext uri="{FF2B5EF4-FFF2-40B4-BE49-F238E27FC236}">
              <a16:creationId xmlns:a16="http://schemas.microsoft.com/office/drawing/2014/main" id="{6DFC5264-9C68-4BC5-A6A4-DD65512CFB09}"/>
            </a:ext>
          </a:extLst>
        </xdr:cNvPr>
        <xdr:cNvSpPr txBox="1"/>
      </xdr:nvSpPr>
      <xdr:spPr>
        <a:xfrm>
          <a:off x="13500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13987</xdr:rowOff>
    </xdr:from>
    <xdr:ext cx="405111" cy="259045"/>
    <xdr:sp macro="" textlink="">
      <xdr:nvSpPr>
        <xdr:cNvPr id="470" name="n_1mainValue【認定こども園・幼稚園・保育所】&#10;有形固定資産減価償却率">
          <a:extLst>
            <a:ext uri="{FF2B5EF4-FFF2-40B4-BE49-F238E27FC236}">
              <a16:creationId xmlns:a16="http://schemas.microsoft.com/office/drawing/2014/main" id="{E12FA3D5-92DB-4AAE-B484-E6526BEC51DD}"/>
            </a:ext>
          </a:extLst>
        </xdr:cNvPr>
        <xdr:cNvSpPr txBox="1"/>
      </xdr:nvSpPr>
      <xdr:spPr>
        <a:xfrm>
          <a:off x="1526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34942</xdr:rowOff>
    </xdr:from>
    <xdr:ext cx="405111" cy="259045"/>
    <xdr:sp macro="" textlink="">
      <xdr:nvSpPr>
        <xdr:cNvPr id="471" name="n_2mainValue【認定こども園・幼稚園・保育所】&#10;有形固定資産減価償却率">
          <a:extLst>
            <a:ext uri="{FF2B5EF4-FFF2-40B4-BE49-F238E27FC236}">
              <a16:creationId xmlns:a16="http://schemas.microsoft.com/office/drawing/2014/main" id="{08A750EF-8B97-4BCB-8846-F6B52F629D9E}"/>
            </a:ext>
          </a:extLst>
        </xdr:cNvPr>
        <xdr:cNvSpPr txBox="1"/>
      </xdr:nvSpPr>
      <xdr:spPr>
        <a:xfrm>
          <a:off x="1438974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2" name="正方形/長方形 471">
          <a:extLst>
            <a:ext uri="{FF2B5EF4-FFF2-40B4-BE49-F238E27FC236}">
              <a16:creationId xmlns:a16="http://schemas.microsoft.com/office/drawing/2014/main" id="{6C178D33-7F3D-4494-827B-194BD688E33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3" name="正方形/長方形 472">
          <a:extLst>
            <a:ext uri="{FF2B5EF4-FFF2-40B4-BE49-F238E27FC236}">
              <a16:creationId xmlns:a16="http://schemas.microsoft.com/office/drawing/2014/main" id="{EA1AC7C5-A212-4984-BC58-E0859732FE2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4" name="正方形/長方形 473">
          <a:extLst>
            <a:ext uri="{FF2B5EF4-FFF2-40B4-BE49-F238E27FC236}">
              <a16:creationId xmlns:a16="http://schemas.microsoft.com/office/drawing/2014/main" id="{1529FE9E-8F34-4679-BC0B-605361A35D3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5" name="正方形/長方形 474">
          <a:extLst>
            <a:ext uri="{FF2B5EF4-FFF2-40B4-BE49-F238E27FC236}">
              <a16:creationId xmlns:a16="http://schemas.microsoft.com/office/drawing/2014/main" id="{5B2CBE22-527E-4C6E-8006-278E58B5B88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6" name="正方形/長方形 475">
          <a:extLst>
            <a:ext uri="{FF2B5EF4-FFF2-40B4-BE49-F238E27FC236}">
              <a16:creationId xmlns:a16="http://schemas.microsoft.com/office/drawing/2014/main" id="{3ACFBC02-E088-40C2-94B3-7DDA13B65AF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7" name="正方形/長方形 476">
          <a:extLst>
            <a:ext uri="{FF2B5EF4-FFF2-40B4-BE49-F238E27FC236}">
              <a16:creationId xmlns:a16="http://schemas.microsoft.com/office/drawing/2014/main" id="{C2915F66-512F-42D5-9BC8-3D3EC727D7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8" name="正方形/長方形 477">
          <a:extLst>
            <a:ext uri="{FF2B5EF4-FFF2-40B4-BE49-F238E27FC236}">
              <a16:creationId xmlns:a16="http://schemas.microsoft.com/office/drawing/2014/main" id="{5E515E60-B540-4B25-B310-1B1DBA6FD8F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9" name="正方形/長方形 478">
          <a:extLst>
            <a:ext uri="{FF2B5EF4-FFF2-40B4-BE49-F238E27FC236}">
              <a16:creationId xmlns:a16="http://schemas.microsoft.com/office/drawing/2014/main" id="{A0C5CC29-191A-4EDA-B469-2F1F664B488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0" name="テキスト ボックス 479">
          <a:extLst>
            <a:ext uri="{FF2B5EF4-FFF2-40B4-BE49-F238E27FC236}">
              <a16:creationId xmlns:a16="http://schemas.microsoft.com/office/drawing/2014/main" id="{F7375D17-5408-45F3-B893-145C7DDB607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1" name="直線コネクタ 480">
          <a:extLst>
            <a:ext uri="{FF2B5EF4-FFF2-40B4-BE49-F238E27FC236}">
              <a16:creationId xmlns:a16="http://schemas.microsoft.com/office/drawing/2014/main" id="{C3B18F81-BC35-4903-BBC4-1C6CA9313B4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2" name="直線コネクタ 481">
          <a:extLst>
            <a:ext uri="{FF2B5EF4-FFF2-40B4-BE49-F238E27FC236}">
              <a16:creationId xmlns:a16="http://schemas.microsoft.com/office/drawing/2014/main" id="{A49187BE-9759-438C-8C22-FF6C412C9A4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3" name="テキスト ボックス 482">
          <a:extLst>
            <a:ext uri="{FF2B5EF4-FFF2-40B4-BE49-F238E27FC236}">
              <a16:creationId xmlns:a16="http://schemas.microsoft.com/office/drawing/2014/main" id="{41329C4D-5028-4A43-9B25-3F8A1E4D953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4" name="直線コネクタ 483">
          <a:extLst>
            <a:ext uri="{FF2B5EF4-FFF2-40B4-BE49-F238E27FC236}">
              <a16:creationId xmlns:a16="http://schemas.microsoft.com/office/drawing/2014/main" id="{5BDF4D1F-CE7F-4036-82E1-77016169CC7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85" name="テキスト ボックス 484">
          <a:extLst>
            <a:ext uri="{FF2B5EF4-FFF2-40B4-BE49-F238E27FC236}">
              <a16:creationId xmlns:a16="http://schemas.microsoft.com/office/drawing/2014/main" id="{5B53C96B-3837-4362-B69A-5E35D80AF02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6" name="直線コネクタ 485">
          <a:extLst>
            <a:ext uri="{FF2B5EF4-FFF2-40B4-BE49-F238E27FC236}">
              <a16:creationId xmlns:a16="http://schemas.microsoft.com/office/drawing/2014/main" id="{C8C55EA8-E1EA-46D0-8E5B-7E16FEFFCA7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87" name="テキスト ボックス 486">
          <a:extLst>
            <a:ext uri="{FF2B5EF4-FFF2-40B4-BE49-F238E27FC236}">
              <a16:creationId xmlns:a16="http://schemas.microsoft.com/office/drawing/2014/main" id="{C609D039-AAA8-42A3-86C8-C8AB6C072E6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8" name="直線コネクタ 487">
          <a:extLst>
            <a:ext uri="{FF2B5EF4-FFF2-40B4-BE49-F238E27FC236}">
              <a16:creationId xmlns:a16="http://schemas.microsoft.com/office/drawing/2014/main" id="{406A9868-1887-4F1D-9ECF-080043F1559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9" name="テキスト ボックス 488">
          <a:extLst>
            <a:ext uri="{FF2B5EF4-FFF2-40B4-BE49-F238E27FC236}">
              <a16:creationId xmlns:a16="http://schemas.microsoft.com/office/drawing/2014/main" id="{C24CEBFC-C415-4617-9AD1-B1E818935E2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0" name="直線コネクタ 489">
          <a:extLst>
            <a:ext uri="{FF2B5EF4-FFF2-40B4-BE49-F238E27FC236}">
              <a16:creationId xmlns:a16="http://schemas.microsoft.com/office/drawing/2014/main" id="{E68E43BA-4335-470A-BC81-F3CFE82200A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1" name="テキスト ボックス 490">
          <a:extLst>
            <a:ext uri="{FF2B5EF4-FFF2-40B4-BE49-F238E27FC236}">
              <a16:creationId xmlns:a16="http://schemas.microsoft.com/office/drawing/2014/main" id="{0C8778E3-2BEE-4FB8-8CEF-7A85B637CDF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2" name="直線コネクタ 491">
          <a:extLst>
            <a:ext uri="{FF2B5EF4-FFF2-40B4-BE49-F238E27FC236}">
              <a16:creationId xmlns:a16="http://schemas.microsoft.com/office/drawing/2014/main" id="{8D3A6ABE-2DDF-4987-8DE4-D28E57AB2CD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3" name="テキスト ボックス 492">
          <a:extLst>
            <a:ext uri="{FF2B5EF4-FFF2-40B4-BE49-F238E27FC236}">
              <a16:creationId xmlns:a16="http://schemas.microsoft.com/office/drawing/2014/main" id="{FF33AF77-2D67-4DAF-8D19-16B2B0BE8F9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4" name="直線コネクタ 493">
          <a:extLst>
            <a:ext uri="{FF2B5EF4-FFF2-40B4-BE49-F238E27FC236}">
              <a16:creationId xmlns:a16="http://schemas.microsoft.com/office/drawing/2014/main" id="{2123DCFD-DB65-4ADC-BC92-16E6129B60D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5" name="テキスト ボックス 494">
          <a:extLst>
            <a:ext uri="{FF2B5EF4-FFF2-40B4-BE49-F238E27FC236}">
              <a16:creationId xmlns:a16="http://schemas.microsoft.com/office/drawing/2014/main" id="{A0D31755-24C0-48AA-807F-A1BB7B348D4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6" name="【認定こども園・幼稚園・保育所】&#10;一人当たり面積グラフ枠">
          <a:extLst>
            <a:ext uri="{FF2B5EF4-FFF2-40B4-BE49-F238E27FC236}">
              <a16:creationId xmlns:a16="http://schemas.microsoft.com/office/drawing/2014/main" id="{BDFF1D4E-67C3-4AAF-801A-2023C7102AA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497" name="直線コネクタ 496">
          <a:extLst>
            <a:ext uri="{FF2B5EF4-FFF2-40B4-BE49-F238E27FC236}">
              <a16:creationId xmlns:a16="http://schemas.microsoft.com/office/drawing/2014/main" id="{05F5F3B0-815C-4A42-8ED9-E6D6C51ADC61}"/>
            </a:ext>
          </a:extLst>
        </xdr:cNvPr>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498" name="【認定こども園・幼稚園・保育所】&#10;一人当たり面積最小値テキスト">
          <a:extLst>
            <a:ext uri="{FF2B5EF4-FFF2-40B4-BE49-F238E27FC236}">
              <a16:creationId xmlns:a16="http://schemas.microsoft.com/office/drawing/2014/main" id="{503903FE-3470-4507-B8E6-DED0A4CC2BEB}"/>
            </a:ext>
          </a:extLst>
        </xdr:cNvPr>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499" name="直線コネクタ 498">
          <a:extLst>
            <a:ext uri="{FF2B5EF4-FFF2-40B4-BE49-F238E27FC236}">
              <a16:creationId xmlns:a16="http://schemas.microsoft.com/office/drawing/2014/main" id="{7BDFDDFB-6EAE-47E0-8168-CE0352A180CF}"/>
            </a:ext>
          </a:extLst>
        </xdr:cNvPr>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500" name="【認定こども園・幼稚園・保育所】&#10;一人当たり面積最大値テキスト">
          <a:extLst>
            <a:ext uri="{FF2B5EF4-FFF2-40B4-BE49-F238E27FC236}">
              <a16:creationId xmlns:a16="http://schemas.microsoft.com/office/drawing/2014/main" id="{A6EBB2B6-0C5F-454E-B409-C32FA8DA6F94}"/>
            </a:ext>
          </a:extLst>
        </xdr:cNvPr>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501" name="直線コネクタ 500">
          <a:extLst>
            <a:ext uri="{FF2B5EF4-FFF2-40B4-BE49-F238E27FC236}">
              <a16:creationId xmlns:a16="http://schemas.microsoft.com/office/drawing/2014/main" id="{103E7392-8607-4631-AA96-46FE014B9D77}"/>
            </a:ext>
          </a:extLst>
        </xdr:cNvPr>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2557</xdr:rowOff>
    </xdr:from>
    <xdr:ext cx="469744" cy="259045"/>
    <xdr:sp macro="" textlink="">
      <xdr:nvSpPr>
        <xdr:cNvPr id="502" name="【認定こども園・幼稚園・保育所】&#10;一人当たり面積平均値テキスト">
          <a:extLst>
            <a:ext uri="{FF2B5EF4-FFF2-40B4-BE49-F238E27FC236}">
              <a16:creationId xmlns:a16="http://schemas.microsoft.com/office/drawing/2014/main" id="{E5E12A2E-AAFA-4C6E-8B5B-D7B67B173EBA}"/>
            </a:ext>
          </a:extLst>
        </xdr:cNvPr>
        <xdr:cNvSpPr txBox="1"/>
      </xdr:nvSpPr>
      <xdr:spPr>
        <a:xfrm>
          <a:off x="22199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503" name="フローチャート: 判断 502">
          <a:extLst>
            <a:ext uri="{FF2B5EF4-FFF2-40B4-BE49-F238E27FC236}">
              <a16:creationId xmlns:a16="http://schemas.microsoft.com/office/drawing/2014/main" id="{BA97BD9A-855C-47BC-A21F-74D6D75CC05A}"/>
            </a:ext>
          </a:extLst>
        </xdr:cNvPr>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504" name="フローチャート: 判断 503">
          <a:extLst>
            <a:ext uri="{FF2B5EF4-FFF2-40B4-BE49-F238E27FC236}">
              <a16:creationId xmlns:a16="http://schemas.microsoft.com/office/drawing/2014/main" id="{FFCC8FF7-1860-4181-9183-545D7FDDDE07}"/>
            </a:ext>
          </a:extLst>
        </xdr:cNvPr>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505" name="フローチャート: 判断 504">
          <a:extLst>
            <a:ext uri="{FF2B5EF4-FFF2-40B4-BE49-F238E27FC236}">
              <a16:creationId xmlns:a16="http://schemas.microsoft.com/office/drawing/2014/main" id="{D00DA783-AA1A-4C90-8F40-89BA8568CE34}"/>
            </a:ext>
          </a:extLst>
        </xdr:cNvPr>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61323</xdr:rowOff>
    </xdr:from>
    <xdr:to>
      <xdr:col>102</xdr:col>
      <xdr:colOff>165100</xdr:colOff>
      <xdr:row>36</xdr:row>
      <xdr:rowOff>162923</xdr:rowOff>
    </xdr:to>
    <xdr:sp macro="" textlink="">
      <xdr:nvSpPr>
        <xdr:cNvPr id="506" name="フローチャート: 判断 505">
          <a:extLst>
            <a:ext uri="{FF2B5EF4-FFF2-40B4-BE49-F238E27FC236}">
              <a16:creationId xmlns:a16="http://schemas.microsoft.com/office/drawing/2014/main" id="{58023136-0E0E-42F1-B4F3-BC161CB8F74E}"/>
            </a:ext>
          </a:extLst>
        </xdr:cNvPr>
        <xdr:cNvSpPr/>
      </xdr:nvSpPr>
      <xdr:spPr>
        <a:xfrm>
          <a:off x="19494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24E31D3A-C46D-4AD5-B980-86EA1EE6C2C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C796D547-0A76-4452-AE81-6216940305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25E4344E-BEB1-4408-9F2B-D29E62DD5A8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E0856BA5-CB05-4193-B6EA-92D6E87D853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B0877F2D-22F2-4D1E-8919-8FBB535772D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147865</xdr:rowOff>
    </xdr:from>
    <xdr:to>
      <xdr:col>116</xdr:col>
      <xdr:colOff>114300</xdr:colOff>
      <xdr:row>42</xdr:row>
      <xdr:rowOff>78015</xdr:rowOff>
    </xdr:to>
    <xdr:sp macro="" textlink="">
      <xdr:nvSpPr>
        <xdr:cNvPr id="512" name="楕円 511">
          <a:extLst>
            <a:ext uri="{FF2B5EF4-FFF2-40B4-BE49-F238E27FC236}">
              <a16:creationId xmlns:a16="http://schemas.microsoft.com/office/drawing/2014/main" id="{1CCFE197-17AD-4BD5-AA25-88D69A64BA46}"/>
            </a:ext>
          </a:extLst>
        </xdr:cNvPr>
        <xdr:cNvSpPr/>
      </xdr:nvSpPr>
      <xdr:spPr>
        <a:xfrm>
          <a:off x="221107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62792</xdr:rowOff>
    </xdr:from>
    <xdr:ext cx="469744" cy="259045"/>
    <xdr:sp macro="" textlink="">
      <xdr:nvSpPr>
        <xdr:cNvPr id="513" name="【認定こども園・幼稚園・保育所】&#10;一人当たり面積該当値テキスト">
          <a:extLst>
            <a:ext uri="{FF2B5EF4-FFF2-40B4-BE49-F238E27FC236}">
              <a16:creationId xmlns:a16="http://schemas.microsoft.com/office/drawing/2014/main" id="{7B5CF139-64B7-45ED-977F-16FBEA457C46}"/>
            </a:ext>
          </a:extLst>
        </xdr:cNvPr>
        <xdr:cNvSpPr txBox="1"/>
      </xdr:nvSpPr>
      <xdr:spPr>
        <a:xfrm>
          <a:off x="22199600" y="70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147865</xdr:rowOff>
    </xdr:from>
    <xdr:to>
      <xdr:col>112</xdr:col>
      <xdr:colOff>38100</xdr:colOff>
      <xdr:row>42</xdr:row>
      <xdr:rowOff>78015</xdr:rowOff>
    </xdr:to>
    <xdr:sp macro="" textlink="">
      <xdr:nvSpPr>
        <xdr:cNvPr id="514" name="楕円 513">
          <a:extLst>
            <a:ext uri="{FF2B5EF4-FFF2-40B4-BE49-F238E27FC236}">
              <a16:creationId xmlns:a16="http://schemas.microsoft.com/office/drawing/2014/main" id="{B3A89727-DF17-47DF-B11C-C88429474452}"/>
            </a:ext>
          </a:extLst>
        </xdr:cNvPr>
        <xdr:cNvSpPr/>
      </xdr:nvSpPr>
      <xdr:spPr>
        <a:xfrm>
          <a:off x="21272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27215</xdr:rowOff>
    </xdr:from>
    <xdr:to>
      <xdr:col>116</xdr:col>
      <xdr:colOff>63500</xdr:colOff>
      <xdr:row>42</xdr:row>
      <xdr:rowOff>27215</xdr:rowOff>
    </xdr:to>
    <xdr:cxnSp macro="">
      <xdr:nvCxnSpPr>
        <xdr:cNvPr id="515" name="直線コネクタ 514">
          <a:extLst>
            <a:ext uri="{FF2B5EF4-FFF2-40B4-BE49-F238E27FC236}">
              <a16:creationId xmlns:a16="http://schemas.microsoft.com/office/drawing/2014/main" id="{C145983F-A0DE-4AF5-81CB-7A74A74BEC77}"/>
            </a:ext>
          </a:extLst>
        </xdr:cNvPr>
        <xdr:cNvCxnSpPr/>
      </xdr:nvCxnSpPr>
      <xdr:spPr>
        <a:xfrm>
          <a:off x="21323300" y="722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151130</xdr:rowOff>
    </xdr:from>
    <xdr:to>
      <xdr:col>107</xdr:col>
      <xdr:colOff>101600</xdr:colOff>
      <xdr:row>42</xdr:row>
      <xdr:rowOff>81280</xdr:rowOff>
    </xdr:to>
    <xdr:sp macro="" textlink="">
      <xdr:nvSpPr>
        <xdr:cNvPr id="516" name="楕円 515">
          <a:extLst>
            <a:ext uri="{FF2B5EF4-FFF2-40B4-BE49-F238E27FC236}">
              <a16:creationId xmlns:a16="http://schemas.microsoft.com/office/drawing/2014/main" id="{D0699D24-8563-4B31-88CB-46FBCA9A2347}"/>
            </a:ext>
          </a:extLst>
        </xdr:cNvPr>
        <xdr:cNvSpPr/>
      </xdr:nvSpPr>
      <xdr:spPr>
        <a:xfrm>
          <a:off x="20383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27215</xdr:rowOff>
    </xdr:from>
    <xdr:to>
      <xdr:col>111</xdr:col>
      <xdr:colOff>177800</xdr:colOff>
      <xdr:row>42</xdr:row>
      <xdr:rowOff>30480</xdr:rowOff>
    </xdr:to>
    <xdr:cxnSp macro="">
      <xdr:nvCxnSpPr>
        <xdr:cNvPr id="517" name="直線コネクタ 516">
          <a:extLst>
            <a:ext uri="{FF2B5EF4-FFF2-40B4-BE49-F238E27FC236}">
              <a16:creationId xmlns:a16="http://schemas.microsoft.com/office/drawing/2014/main" id="{05FBB6D3-4238-47CE-B6BC-E084986CA93B}"/>
            </a:ext>
          </a:extLst>
        </xdr:cNvPr>
        <xdr:cNvCxnSpPr/>
      </xdr:nvCxnSpPr>
      <xdr:spPr>
        <a:xfrm flipV="1">
          <a:off x="20434300" y="72281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136996</xdr:rowOff>
    </xdr:from>
    <xdr:ext cx="469744" cy="259045"/>
    <xdr:sp macro="" textlink="">
      <xdr:nvSpPr>
        <xdr:cNvPr id="518" name="n_1aveValue【認定こども園・幼稚園・保育所】&#10;一人当たり面積">
          <a:extLst>
            <a:ext uri="{FF2B5EF4-FFF2-40B4-BE49-F238E27FC236}">
              <a16:creationId xmlns:a16="http://schemas.microsoft.com/office/drawing/2014/main" id="{6DA4025E-593F-4853-9486-DE557ABCA42E}"/>
            </a:ext>
          </a:extLst>
        </xdr:cNvPr>
        <xdr:cNvSpPr txBox="1"/>
      </xdr:nvSpPr>
      <xdr:spPr>
        <a:xfrm>
          <a:off x="21075727" y="630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130464</xdr:rowOff>
    </xdr:from>
    <xdr:ext cx="469744" cy="259045"/>
    <xdr:sp macro="" textlink="">
      <xdr:nvSpPr>
        <xdr:cNvPr id="519" name="n_2aveValue【認定こども園・幼稚園・保育所】&#10;一人当たり面積">
          <a:extLst>
            <a:ext uri="{FF2B5EF4-FFF2-40B4-BE49-F238E27FC236}">
              <a16:creationId xmlns:a16="http://schemas.microsoft.com/office/drawing/2014/main" id="{5D067953-6448-4734-9D76-23368E0AE4BF}"/>
            </a:ext>
          </a:extLst>
        </xdr:cNvPr>
        <xdr:cNvSpPr txBox="1"/>
      </xdr:nvSpPr>
      <xdr:spPr>
        <a:xfrm>
          <a:off x="20199427"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8000</xdr:rowOff>
    </xdr:from>
    <xdr:ext cx="469744" cy="259045"/>
    <xdr:sp macro="" textlink="">
      <xdr:nvSpPr>
        <xdr:cNvPr id="520" name="n_3aveValue【認定こども園・幼稚園・保育所】&#10;一人当たり面積">
          <a:extLst>
            <a:ext uri="{FF2B5EF4-FFF2-40B4-BE49-F238E27FC236}">
              <a16:creationId xmlns:a16="http://schemas.microsoft.com/office/drawing/2014/main" id="{7AFD18F1-E8C4-4980-908A-D69868BA0D23}"/>
            </a:ext>
          </a:extLst>
        </xdr:cNvPr>
        <xdr:cNvSpPr txBox="1"/>
      </xdr:nvSpPr>
      <xdr:spPr>
        <a:xfrm>
          <a:off x="19310427" y="60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69142</xdr:rowOff>
    </xdr:from>
    <xdr:ext cx="469744" cy="259045"/>
    <xdr:sp macro="" textlink="">
      <xdr:nvSpPr>
        <xdr:cNvPr id="521" name="n_1mainValue【認定こども園・幼稚園・保育所】&#10;一人当たり面積">
          <a:extLst>
            <a:ext uri="{FF2B5EF4-FFF2-40B4-BE49-F238E27FC236}">
              <a16:creationId xmlns:a16="http://schemas.microsoft.com/office/drawing/2014/main" id="{45E4146B-CF48-4349-B7DB-C3F782898BDA}"/>
            </a:ext>
          </a:extLst>
        </xdr:cNvPr>
        <xdr:cNvSpPr txBox="1"/>
      </xdr:nvSpPr>
      <xdr:spPr>
        <a:xfrm>
          <a:off x="210757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72407</xdr:rowOff>
    </xdr:from>
    <xdr:ext cx="469744" cy="259045"/>
    <xdr:sp macro="" textlink="">
      <xdr:nvSpPr>
        <xdr:cNvPr id="522" name="n_2mainValue【認定こども園・幼稚園・保育所】&#10;一人当たり面積">
          <a:extLst>
            <a:ext uri="{FF2B5EF4-FFF2-40B4-BE49-F238E27FC236}">
              <a16:creationId xmlns:a16="http://schemas.microsoft.com/office/drawing/2014/main" id="{0124ADF6-4549-4AB4-AEBE-3E6CEE772953}"/>
            </a:ext>
          </a:extLst>
        </xdr:cNvPr>
        <xdr:cNvSpPr txBox="1"/>
      </xdr:nvSpPr>
      <xdr:spPr>
        <a:xfrm>
          <a:off x="20199427" y="727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3" name="正方形/長方形 522">
          <a:extLst>
            <a:ext uri="{FF2B5EF4-FFF2-40B4-BE49-F238E27FC236}">
              <a16:creationId xmlns:a16="http://schemas.microsoft.com/office/drawing/2014/main" id="{5590328C-93AD-4F97-9BA6-838B04D9D95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4" name="正方形/長方形 523">
          <a:extLst>
            <a:ext uri="{FF2B5EF4-FFF2-40B4-BE49-F238E27FC236}">
              <a16:creationId xmlns:a16="http://schemas.microsoft.com/office/drawing/2014/main" id="{A195EFFF-6D44-4E19-833D-605D4728FA4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5" name="正方形/長方形 524">
          <a:extLst>
            <a:ext uri="{FF2B5EF4-FFF2-40B4-BE49-F238E27FC236}">
              <a16:creationId xmlns:a16="http://schemas.microsoft.com/office/drawing/2014/main" id="{F2FA8D56-1828-4908-ADDA-BFD1508E50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6" name="正方形/長方形 525">
          <a:extLst>
            <a:ext uri="{FF2B5EF4-FFF2-40B4-BE49-F238E27FC236}">
              <a16:creationId xmlns:a16="http://schemas.microsoft.com/office/drawing/2014/main" id="{F29E8EB4-4AE2-452F-9D72-1E0B996C265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7" name="正方形/長方形 526">
          <a:extLst>
            <a:ext uri="{FF2B5EF4-FFF2-40B4-BE49-F238E27FC236}">
              <a16:creationId xmlns:a16="http://schemas.microsoft.com/office/drawing/2014/main" id="{2AA4D7A3-5BBF-4CDC-89E0-C8BEF5EFB72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8" name="正方形/長方形 527">
          <a:extLst>
            <a:ext uri="{FF2B5EF4-FFF2-40B4-BE49-F238E27FC236}">
              <a16:creationId xmlns:a16="http://schemas.microsoft.com/office/drawing/2014/main" id="{997BAB29-F141-4CEE-B120-889AF5319B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9" name="正方形/長方形 528">
          <a:extLst>
            <a:ext uri="{FF2B5EF4-FFF2-40B4-BE49-F238E27FC236}">
              <a16:creationId xmlns:a16="http://schemas.microsoft.com/office/drawing/2014/main" id="{0098BE36-1042-4131-AD9F-AA3313D9B5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正方形/長方形 529">
          <a:extLst>
            <a:ext uri="{FF2B5EF4-FFF2-40B4-BE49-F238E27FC236}">
              <a16:creationId xmlns:a16="http://schemas.microsoft.com/office/drawing/2014/main" id="{0391F740-E237-424B-8898-2ED01BB293F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1" name="テキスト ボックス 530">
          <a:extLst>
            <a:ext uri="{FF2B5EF4-FFF2-40B4-BE49-F238E27FC236}">
              <a16:creationId xmlns:a16="http://schemas.microsoft.com/office/drawing/2014/main" id="{06247703-B1CD-4719-A259-5B73E229A24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2" name="直線コネクタ 531">
          <a:extLst>
            <a:ext uri="{FF2B5EF4-FFF2-40B4-BE49-F238E27FC236}">
              <a16:creationId xmlns:a16="http://schemas.microsoft.com/office/drawing/2014/main" id="{6BBC1E80-D929-4665-B9B8-A5FD919506B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3" name="直線コネクタ 532">
          <a:extLst>
            <a:ext uri="{FF2B5EF4-FFF2-40B4-BE49-F238E27FC236}">
              <a16:creationId xmlns:a16="http://schemas.microsoft.com/office/drawing/2014/main" id="{1EC25032-41A8-4E63-8C4A-E0AA9EB8BC3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4" name="テキスト ボックス 533">
          <a:extLst>
            <a:ext uri="{FF2B5EF4-FFF2-40B4-BE49-F238E27FC236}">
              <a16:creationId xmlns:a16="http://schemas.microsoft.com/office/drawing/2014/main" id="{09E6A461-FBF6-48E3-B356-C53BB9D5EBD3}"/>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5" name="直線コネクタ 534">
          <a:extLst>
            <a:ext uri="{FF2B5EF4-FFF2-40B4-BE49-F238E27FC236}">
              <a16:creationId xmlns:a16="http://schemas.microsoft.com/office/drawing/2014/main" id="{3E1714AD-C44F-45E9-AA99-8135A3B21C2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6" name="テキスト ボックス 535">
          <a:extLst>
            <a:ext uri="{FF2B5EF4-FFF2-40B4-BE49-F238E27FC236}">
              <a16:creationId xmlns:a16="http://schemas.microsoft.com/office/drawing/2014/main" id="{B1ED326C-7B53-43E8-A545-F6CE0624118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7" name="直線コネクタ 536">
          <a:extLst>
            <a:ext uri="{FF2B5EF4-FFF2-40B4-BE49-F238E27FC236}">
              <a16:creationId xmlns:a16="http://schemas.microsoft.com/office/drawing/2014/main" id="{C59400C7-0713-46BB-845F-6F7C8867C8A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8" name="テキスト ボックス 537">
          <a:extLst>
            <a:ext uri="{FF2B5EF4-FFF2-40B4-BE49-F238E27FC236}">
              <a16:creationId xmlns:a16="http://schemas.microsoft.com/office/drawing/2014/main" id="{00DDB59E-1D98-4942-976B-196B6EBA08E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9" name="直線コネクタ 538">
          <a:extLst>
            <a:ext uri="{FF2B5EF4-FFF2-40B4-BE49-F238E27FC236}">
              <a16:creationId xmlns:a16="http://schemas.microsoft.com/office/drawing/2014/main" id="{B603189D-DDAF-4131-93F1-1ACC8ACA24F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0" name="テキスト ボックス 539">
          <a:extLst>
            <a:ext uri="{FF2B5EF4-FFF2-40B4-BE49-F238E27FC236}">
              <a16:creationId xmlns:a16="http://schemas.microsoft.com/office/drawing/2014/main" id="{9B0B8838-EA18-4FF1-B696-6225D468FCD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1" name="直線コネクタ 540">
          <a:extLst>
            <a:ext uri="{FF2B5EF4-FFF2-40B4-BE49-F238E27FC236}">
              <a16:creationId xmlns:a16="http://schemas.microsoft.com/office/drawing/2014/main" id="{ECEF18A8-EC62-4ACF-9520-A25545AC4A3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2" name="テキスト ボックス 541">
          <a:extLst>
            <a:ext uri="{FF2B5EF4-FFF2-40B4-BE49-F238E27FC236}">
              <a16:creationId xmlns:a16="http://schemas.microsoft.com/office/drawing/2014/main" id="{9F671CA4-4B97-46D1-8A8E-844B636B787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3" name="直線コネクタ 542">
          <a:extLst>
            <a:ext uri="{FF2B5EF4-FFF2-40B4-BE49-F238E27FC236}">
              <a16:creationId xmlns:a16="http://schemas.microsoft.com/office/drawing/2014/main" id="{C02DDB79-024F-4366-9FC1-241DF245324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4" name="テキスト ボックス 543">
          <a:extLst>
            <a:ext uri="{FF2B5EF4-FFF2-40B4-BE49-F238E27FC236}">
              <a16:creationId xmlns:a16="http://schemas.microsoft.com/office/drawing/2014/main" id="{C91D3E7C-6A60-42A0-832A-7D5A703C3903}"/>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a:extLst>
            <a:ext uri="{FF2B5EF4-FFF2-40B4-BE49-F238E27FC236}">
              <a16:creationId xmlns:a16="http://schemas.microsoft.com/office/drawing/2014/main" id="{F06CF213-7CA4-4A9B-A858-1BCB8BD2460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a:extLst>
            <a:ext uri="{FF2B5EF4-FFF2-40B4-BE49-F238E27FC236}">
              <a16:creationId xmlns:a16="http://schemas.microsoft.com/office/drawing/2014/main" id="{14874F8F-D3EA-404B-909A-E16F58812C04}"/>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学校施設】&#10;有形固定資産減価償却率グラフ枠">
          <a:extLst>
            <a:ext uri="{FF2B5EF4-FFF2-40B4-BE49-F238E27FC236}">
              <a16:creationId xmlns:a16="http://schemas.microsoft.com/office/drawing/2014/main" id="{116BA875-2730-483C-AFD1-9720EE88E80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548" name="直線コネクタ 547">
          <a:extLst>
            <a:ext uri="{FF2B5EF4-FFF2-40B4-BE49-F238E27FC236}">
              <a16:creationId xmlns:a16="http://schemas.microsoft.com/office/drawing/2014/main" id="{C9EE5F72-14FE-4708-8F3E-EF454AA6AB1F}"/>
            </a:ext>
          </a:extLst>
        </xdr:cNvPr>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549" name="【学校施設】&#10;有形固定資産減価償却率最小値テキスト">
          <a:extLst>
            <a:ext uri="{FF2B5EF4-FFF2-40B4-BE49-F238E27FC236}">
              <a16:creationId xmlns:a16="http://schemas.microsoft.com/office/drawing/2014/main" id="{E1E7D1E9-9404-49C9-8AF8-9B17C77FD26E}"/>
            </a:ext>
          </a:extLst>
        </xdr:cNvPr>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550" name="直線コネクタ 549">
          <a:extLst>
            <a:ext uri="{FF2B5EF4-FFF2-40B4-BE49-F238E27FC236}">
              <a16:creationId xmlns:a16="http://schemas.microsoft.com/office/drawing/2014/main" id="{A05EE744-463B-4038-BD3A-60C70AA9C524}"/>
            </a:ext>
          </a:extLst>
        </xdr:cNvPr>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551" name="【学校施設】&#10;有形固定資産減価償却率最大値テキスト">
          <a:extLst>
            <a:ext uri="{FF2B5EF4-FFF2-40B4-BE49-F238E27FC236}">
              <a16:creationId xmlns:a16="http://schemas.microsoft.com/office/drawing/2014/main" id="{28683EFD-EB67-44A3-81FC-813D0EC93E95}"/>
            </a:ext>
          </a:extLst>
        </xdr:cNvPr>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552" name="直線コネクタ 551">
          <a:extLst>
            <a:ext uri="{FF2B5EF4-FFF2-40B4-BE49-F238E27FC236}">
              <a16:creationId xmlns:a16="http://schemas.microsoft.com/office/drawing/2014/main" id="{7BB8ADB2-73F2-41AE-885D-771DC40571FC}"/>
            </a:ext>
          </a:extLst>
        </xdr:cNvPr>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105608</xdr:rowOff>
    </xdr:from>
    <xdr:ext cx="405111" cy="259045"/>
    <xdr:sp macro="" textlink="">
      <xdr:nvSpPr>
        <xdr:cNvPr id="553" name="【学校施設】&#10;有形固定資産減価償却率平均値テキスト">
          <a:extLst>
            <a:ext uri="{FF2B5EF4-FFF2-40B4-BE49-F238E27FC236}">
              <a16:creationId xmlns:a16="http://schemas.microsoft.com/office/drawing/2014/main" id="{59C61080-7ADD-496B-9AAE-A95FFF3DC0EF}"/>
            </a:ext>
          </a:extLst>
        </xdr:cNvPr>
        <xdr:cNvSpPr txBox="1"/>
      </xdr:nvSpPr>
      <xdr:spPr>
        <a:xfrm>
          <a:off x="16357600" y="1004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554" name="フローチャート: 判断 553">
          <a:extLst>
            <a:ext uri="{FF2B5EF4-FFF2-40B4-BE49-F238E27FC236}">
              <a16:creationId xmlns:a16="http://schemas.microsoft.com/office/drawing/2014/main" id="{7085C652-3EE2-4153-AC23-CDC002F558C1}"/>
            </a:ext>
          </a:extLst>
        </xdr:cNvPr>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555" name="フローチャート: 判断 554">
          <a:extLst>
            <a:ext uri="{FF2B5EF4-FFF2-40B4-BE49-F238E27FC236}">
              <a16:creationId xmlns:a16="http://schemas.microsoft.com/office/drawing/2014/main" id="{692EE72B-36A7-41B4-B758-7FA07BC0C52E}"/>
            </a:ext>
          </a:extLst>
        </xdr:cNvPr>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556" name="フローチャート: 判断 555">
          <a:extLst>
            <a:ext uri="{FF2B5EF4-FFF2-40B4-BE49-F238E27FC236}">
              <a16:creationId xmlns:a16="http://schemas.microsoft.com/office/drawing/2014/main" id="{5F2B9BB9-F72F-41FB-8A89-8BE85D22ACA4}"/>
            </a:ext>
          </a:extLst>
        </xdr:cNvPr>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91259</xdr:rowOff>
    </xdr:from>
    <xdr:to>
      <xdr:col>72</xdr:col>
      <xdr:colOff>38100</xdr:colOff>
      <xdr:row>59</xdr:row>
      <xdr:rowOff>21409</xdr:rowOff>
    </xdr:to>
    <xdr:sp macro="" textlink="">
      <xdr:nvSpPr>
        <xdr:cNvPr id="557" name="フローチャート: 判断 556">
          <a:extLst>
            <a:ext uri="{FF2B5EF4-FFF2-40B4-BE49-F238E27FC236}">
              <a16:creationId xmlns:a16="http://schemas.microsoft.com/office/drawing/2014/main" id="{9662C6DE-28BF-43CB-A409-631A5CC14122}"/>
            </a:ext>
          </a:extLst>
        </xdr:cNvPr>
        <xdr:cNvSpPr/>
      </xdr:nvSpPr>
      <xdr:spPr>
        <a:xfrm>
          <a:off x="13652500" y="1003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535E3BB4-8ECB-4697-B972-2DE50C96F7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28018D74-7106-4A0B-A3E9-E36441215E6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E9C2B748-627D-4B41-BA2E-2EC5CAE4541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A038A3B1-799A-443D-BAF3-1E1FA3CC168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9C0052FE-88E4-41CA-9065-F7074B5945B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7983</xdr:rowOff>
    </xdr:from>
    <xdr:to>
      <xdr:col>85</xdr:col>
      <xdr:colOff>177800</xdr:colOff>
      <xdr:row>57</xdr:row>
      <xdr:rowOff>109583</xdr:rowOff>
    </xdr:to>
    <xdr:sp macro="" textlink="">
      <xdr:nvSpPr>
        <xdr:cNvPr id="563" name="楕円 562">
          <a:extLst>
            <a:ext uri="{FF2B5EF4-FFF2-40B4-BE49-F238E27FC236}">
              <a16:creationId xmlns:a16="http://schemas.microsoft.com/office/drawing/2014/main" id="{1A534E37-FC65-4810-A301-6260BAC91E43}"/>
            </a:ext>
          </a:extLst>
        </xdr:cNvPr>
        <xdr:cNvSpPr/>
      </xdr:nvSpPr>
      <xdr:spPr>
        <a:xfrm>
          <a:off x="16268700" y="97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30860</xdr:rowOff>
    </xdr:from>
    <xdr:ext cx="405111" cy="259045"/>
    <xdr:sp macro="" textlink="">
      <xdr:nvSpPr>
        <xdr:cNvPr id="564" name="【学校施設】&#10;有形固定資産減価償却率該当値テキスト">
          <a:extLst>
            <a:ext uri="{FF2B5EF4-FFF2-40B4-BE49-F238E27FC236}">
              <a16:creationId xmlns:a16="http://schemas.microsoft.com/office/drawing/2014/main" id="{5296662A-240E-4540-8FA9-EDEB1058290B}"/>
            </a:ext>
          </a:extLst>
        </xdr:cNvPr>
        <xdr:cNvSpPr txBox="1"/>
      </xdr:nvSpPr>
      <xdr:spPr>
        <a:xfrm>
          <a:off x="16357600" y="963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35741</xdr:rowOff>
    </xdr:from>
    <xdr:to>
      <xdr:col>81</xdr:col>
      <xdr:colOff>101600</xdr:colOff>
      <xdr:row>57</xdr:row>
      <xdr:rowOff>137341</xdr:rowOff>
    </xdr:to>
    <xdr:sp macro="" textlink="">
      <xdr:nvSpPr>
        <xdr:cNvPr id="565" name="楕円 564">
          <a:extLst>
            <a:ext uri="{FF2B5EF4-FFF2-40B4-BE49-F238E27FC236}">
              <a16:creationId xmlns:a16="http://schemas.microsoft.com/office/drawing/2014/main" id="{6EF0C1BA-CE58-4505-A2E4-7F81039C1327}"/>
            </a:ext>
          </a:extLst>
        </xdr:cNvPr>
        <xdr:cNvSpPr/>
      </xdr:nvSpPr>
      <xdr:spPr>
        <a:xfrm>
          <a:off x="15430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58783</xdr:rowOff>
    </xdr:from>
    <xdr:to>
      <xdr:col>85</xdr:col>
      <xdr:colOff>127000</xdr:colOff>
      <xdr:row>57</xdr:row>
      <xdr:rowOff>86541</xdr:rowOff>
    </xdr:to>
    <xdr:cxnSp macro="">
      <xdr:nvCxnSpPr>
        <xdr:cNvPr id="566" name="直線コネクタ 565">
          <a:extLst>
            <a:ext uri="{FF2B5EF4-FFF2-40B4-BE49-F238E27FC236}">
              <a16:creationId xmlns:a16="http://schemas.microsoft.com/office/drawing/2014/main" id="{8CC5CE06-EC0C-4831-BCC4-0E36B2C03436}"/>
            </a:ext>
          </a:extLst>
        </xdr:cNvPr>
        <xdr:cNvCxnSpPr/>
      </xdr:nvCxnSpPr>
      <xdr:spPr>
        <a:xfrm flipV="1">
          <a:off x="15481300" y="983143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55335</xdr:rowOff>
    </xdr:from>
    <xdr:to>
      <xdr:col>76</xdr:col>
      <xdr:colOff>165100</xdr:colOff>
      <xdr:row>57</xdr:row>
      <xdr:rowOff>156935</xdr:rowOff>
    </xdr:to>
    <xdr:sp macro="" textlink="">
      <xdr:nvSpPr>
        <xdr:cNvPr id="567" name="楕円 566">
          <a:extLst>
            <a:ext uri="{FF2B5EF4-FFF2-40B4-BE49-F238E27FC236}">
              <a16:creationId xmlns:a16="http://schemas.microsoft.com/office/drawing/2014/main" id="{6E7160EA-8681-43E3-A4E8-F5AA33B9393E}"/>
            </a:ext>
          </a:extLst>
        </xdr:cNvPr>
        <xdr:cNvSpPr/>
      </xdr:nvSpPr>
      <xdr:spPr>
        <a:xfrm>
          <a:off x="145415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86541</xdr:rowOff>
    </xdr:from>
    <xdr:to>
      <xdr:col>81</xdr:col>
      <xdr:colOff>50800</xdr:colOff>
      <xdr:row>57</xdr:row>
      <xdr:rowOff>106135</xdr:rowOff>
    </xdr:to>
    <xdr:cxnSp macro="">
      <xdr:nvCxnSpPr>
        <xdr:cNvPr id="568" name="直線コネクタ 567">
          <a:extLst>
            <a:ext uri="{FF2B5EF4-FFF2-40B4-BE49-F238E27FC236}">
              <a16:creationId xmlns:a16="http://schemas.microsoft.com/office/drawing/2014/main" id="{676BF95A-8118-4E79-B7EE-CFB86549D51C}"/>
            </a:ext>
          </a:extLst>
        </xdr:cNvPr>
        <xdr:cNvCxnSpPr/>
      </xdr:nvCxnSpPr>
      <xdr:spPr>
        <a:xfrm flipV="1">
          <a:off x="14592300" y="985919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50092</xdr:rowOff>
    </xdr:from>
    <xdr:ext cx="405111" cy="259045"/>
    <xdr:sp macro="" textlink="">
      <xdr:nvSpPr>
        <xdr:cNvPr id="569" name="n_1aveValue【学校施設】&#10;有形固定資産減価償却率">
          <a:extLst>
            <a:ext uri="{FF2B5EF4-FFF2-40B4-BE49-F238E27FC236}">
              <a16:creationId xmlns:a16="http://schemas.microsoft.com/office/drawing/2014/main" id="{40C2531C-9D6E-4959-A618-E53B935C8969}"/>
            </a:ext>
          </a:extLst>
        </xdr:cNvPr>
        <xdr:cNvSpPr txBox="1"/>
      </xdr:nvSpPr>
      <xdr:spPr>
        <a:xfrm>
          <a:off x="152660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37028</xdr:rowOff>
    </xdr:from>
    <xdr:ext cx="405111" cy="259045"/>
    <xdr:sp macro="" textlink="">
      <xdr:nvSpPr>
        <xdr:cNvPr id="570" name="n_2aveValue【学校施設】&#10;有形固定資産減価償却率">
          <a:extLst>
            <a:ext uri="{FF2B5EF4-FFF2-40B4-BE49-F238E27FC236}">
              <a16:creationId xmlns:a16="http://schemas.microsoft.com/office/drawing/2014/main" id="{20353282-CFC0-4A91-8B73-9D388782804A}"/>
            </a:ext>
          </a:extLst>
        </xdr:cNvPr>
        <xdr:cNvSpPr txBox="1"/>
      </xdr:nvSpPr>
      <xdr:spPr>
        <a:xfrm>
          <a:off x="143897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37936</xdr:rowOff>
    </xdr:from>
    <xdr:ext cx="405111" cy="259045"/>
    <xdr:sp macro="" textlink="">
      <xdr:nvSpPr>
        <xdr:cNvPr id="571" name="n_3aveValue【学校施設】&#10;有形固定資産減価償却率">
          <a:extLst>
            <a:ext uri="{FF2B5EF4-FFF2-40B4-BE49-F238E27FC236}">
              <a16:creationId xmlns:a16="http://schemas.microsoft.com/office/drawing/2014/main" id="{5B522F59-9885-4237-B9D8-04BB73536689}"/>
            </a:ext>
          </a:extLst>
        </xdr:cNvPr>
        <xdr:cNvSpPr txBox="1"/>
      </xdr:nvSpPr>
      <xdr:spPr>
        <a:xfrm>
          <a:off x="13500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153868</xdr:rowOff>
    </xdr:from>
    <xdr:ext cx="405111" cy="259045"/>
    <xdr:sp macro="" textlink="">
      <xdr:nvSpPr>
        <xdr:cNvPr id="572" name="n_1mainValue【学校施設】&#10;有形固定資産減価償却率">
          <a:extLst>
            <a:ext uri="{FF2B5EF4-FFF2-40B4-BE49-F238E27FC236}">
              <a16:creationId xmlns:a16="http://schemas.microsoft.com/office/drawing/2014/main" id="{DA8A11DE-75C8-4536-9070-DC2500FE3A60}"/>
            </a:ext>
          </a:extLst>
        </xdr:cNvPr>
        <xdr:cNvSpPr txBox="1"/>
      </xdr:nvSpPr>
      <xdr:spPr>
        <a:xfrm>
          <a:off x="15266044" y="958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2012</xdr:rowOff>
    </xdr:from>
    <xdr:ext cx="405111" cy="259045"/>
    <xdr:sp macro="" textlink="">
      <xdr:nvSpPr>
        <xdr:cNvPr id="573" name="n_2mainValue【学校施設】&#10;有形固定資産減価償却率">
          <a:extLst>
            <a:ext uri="{FF2B5EF4-FFF2-40B4-BE49-F238E27FC236}">
              <a16:creationId xmlns:a16="http://schemas.microsoft.com/office/drawing/2014/main" id="{FF5EF01D-1EB4-4E9C-A574-EC767819D715}"/>
            </a:ext>
          </a:extLst>
        </xdr:cNvPr>
        <xdr:cNvSpPr txBox="1"/>
      </xdr:nvSpPr>
      <xdr:spPr>
        <a:xfrm>
          <a:off x="14389744" y="96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1783AC1E-FA03-4CA4-9006-179E8FC2571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31802121-BAAF-4315-925F-EDC3F7B8D0A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32C71D4C-D05C-4BFE-AB0C-EFF5C0D5DF7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9A58046C-F624-4689-9F3F-D2AFB82511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D8A1EE52-B82E-4417-AE79-F6FCA215DC5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F615A7A1-B013-4C69-8F16-DF496406A8E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7F2443A7-3F50-49CF-813D-29666BEFF60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6B8C2307-8402-4135-80C5-B9270C7579D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57603ACC-DE07-44FF-8E4A-BCBC997B87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8502FA6E-1601-4991-85C0-5A1FF1F7B2D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4" name="テキスト ボックス 583">
          <a:extLst>
            <a:ext uri="{FF2B5EF4-FFF2-40B4-BE49-F238E27FC236}">
              <a16:creationId xmlns:a16="http://schemas.microsoft.com/office/drawing/2014/main" id="{9CD24AD0-B0B1-46D2-BEA8-D7171D17484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5" name="直線コネクタ 584">
          <a:extLst>
            <a:ext uri="{FF2B5EF4-FFF2-40B4-BE49-F238E27FC236}">
              <a16:creationId xmlns:a16="http://schemas.microsoft.com/office/drawing/2014/main" id="{B1BF0D47-D09B-4D07-81D0-1A99B5A5175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6" name="テキスト ボックス 585">
          <a:extLst>
            <a:ext uri="{FF2B5EF4-FFF2-40B4-BE49-F238E27FC236}">
              <a16:creationId xmlns:a16="http://schemas.microsoft.com/office/drawing/2014/main" id="{9280A8A6-A3E0-4C60-AD2A-829D1651386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7" name="直線コネクタ 586">
          <a:extLst>
            <a:ext uri="{FF2B5EF4-FFF2-40B4-BE49-F238E27FC236}">
              <a16:creationId xmlns:a16="http://schemas.microsoft.com/office/drawing/2014/main" id="{F834BC87-B126-4978-B0C0-06302EBCDFD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8" name="テキスト ボックス 587">
          <a:extLst>
            <a:ext uri="{FF2B5EF4-FFF2-40B4-BE49-F238E27FC236}">
              <a16:creationId xmlns:a16="http://schemas.microsoft.com/office/drawing/2014/main" id="{F35E7749-C532-459E-90DA-3364D13FF62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9" name="直線コネクタ 588">
          <a:extLst>
            <a:ext uri="{FF2B5EF4-FFF2-40B4-BE49-F238E27FC236}">
              <a16:creationId xmlns:a16="http://schemas.microsoft.com/office/drawing/2014/main" id="{12456AAB-0473-4867-88DB-64DF1D3FAE0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0" name="テキスト ボックス 589">
          <a:extLst>
            <a:ext uri="{FF2B5EF4-FFF2-40B4-BE49-F238E27FC236}">
              <a16:creationId xmlns:a16="http://schemas.microsoft.com/office/drawing/2014/main" id="{9DA764E2-22A4-4B2A-8AD5-07B8AACB309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1" name="直線コネクタ 590">
          <a:extLst>
            <a:ext uri="{FF2B5EF4-FFF2-40B4-BE49-F238E27FC236}">
              <a16:creationId xmlns:a16="http://schemas.microsoft.com/office/drawing/2014/main" id="{85132A3B-272E-40A0-8F0E-F282B2B4170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2" name="テキスト ボックス 591">
          <a:extLst>
            <a:ext uri="{FF2B5EF4-FFF2-40B4-BE49-F238E27FC236}">
              <a16:creationId xmlns:a16="http://schemas.microsoft.com/office/drawing/2014/main" id="{AB62F8E4-F32B-4D33-AA40-B8E173F1199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3" name="直線コネクタ 592">
          <a:extLst>
            <a:ext uri="{FF2B5EF4-FFF2-40B4-BE49-F238E27FC236}">
              <a16:creationId xmlns:a16="http://schemas.microsoft.com/office/drawing/2014/main" id="{201CA9B7-855E-4D93-A345-85A737269B6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4" name="テキスト ボックス 593">
          <a:extLst>
            <a:ext uri="{FF2B5EF4-FFF2-40B4-BE49-F238E27FC236}">
              <a16:creationId xmlns:a16="http://schemas.microsoft.com/office/drawing/2014/main" id="{157260E2-5419-4F55-8895-6A871286B28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9FB7D9EE-F12F-4DFB-8784-98240469128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0EA103F6-A41E-4AE1-ABA6-4E583E3739A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0D3F8E10-00DF-4235-B395-6C062D9F549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598" name="直線コネクタ 597">
          <a:extLst>
            <a:ext uri="{FF2B5EF4-FFF2-40B4-BE49-F238E27FC236}">
              <a16:creationId xmlns:a16="http://schemas.microsoft.com/office/drawing/2014/main" id="{C5C5F46F-9992-4665-8162-5BC28E0FEECA}"/>
            </a:ext>
          </a:extLst>
        </xdr:cNvPr>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599" name="【学校施設】&#10;一人当たり面積最小値テキスト">
          <a:extLst>
            <a:ext uri="{FF2B5EF4-FFF2-40B4-BE49-F238E27FC236}">
              <a16:creationId xmlns:a16="http://schemas.microsoft.com/office/drawing/2014/main" id="{F15B2ABD-157B-402F-892A-EB11B238C8F9}"/>
            </a:ext>
          </a:extLst>
        </xdr:cNvPr>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600" name="直線コネクタ 599">
          <a:extLst>
            <a:ext uri="{FF2B5EF4-FFF2-40B4-BE49-F238E27FC236}">
              <a16:creationId xmlns:a16="http://schemas.microsoft.com/office/drawing/2014/main" id="{750299E7-2305-48F3-B399-B096A7828338}"/>
            </a:ext>
          </a:extLst>
        </xdr:cNvPr>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601" name="【学校施設】&#10;一人当たり面積最大値テキスト">
          <a:extLst>
            <a:ext uri="{FF2B5EF4-FFF2-40B4-BE49-F238E27FC236}">
              <a16:creationId xmlns:a16="http://schemas.microsoft.com/office/drawing/2014/main" id="{4A10E335-E9EE-4ACA-92BA-EC3B49370CAC}"/>
            </a:ext>
          </a:extLst>
        </xdr:cNvPr>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602" name="直線コネクタ 601">
          <a:extLst>
            <a:ext uri="{FF2B5EF4-FFF2-40B4-BE49-F238E27FC236}">
              <a16:creationId xmlns:a16="http://schemas.microsoft.com/office/drawing/2014/main" id="{1E82BB37-2BDB-42A3-8770-F390EACC3F1C}"/>
            </a:ext>
          </a:extLst>
        </xdr:cNvPr>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156989</xdr:rowOff>
    </xdr:from>
    <xdr:ext cx="469744" cy="259045"/>
    <xdr:sp macro="" textlink="">
      <xdr:nvSpPr>
        <xdr:cNvPr id="603" name="【学校施設】&#10;一人当たり面積平均値テキスト">
          <a:extLst>
            <a:ext uri="{FF2B5EF4-FFF2-40B4-BE49-F238E27FC236}">
              <a16:creationId xmlns:a16="http://schemas.microsoft.com/office/drawing/2014/main" id="{D64E25C1-53DA-487A-B63B-E9AC34DACD3A}"/>
            </a:ext>
          </a:extLst>
        </xdr:cNvPr>
        <xdr:cNvSpPr txBox="1"/>
      </xdr:nvSpPr>
      <xdr:spPr>
        <a:xfrm>
          <a:off x="22199600" y="1061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604" name="フローチャート: 判断 603">
          <a:extLst>
            <a:ext uri="{FF2B5EF4-FFF2-40B4-BE49-F238E27FC236}">
              <a16:creationId xmlns:a16="http://schemas.microsoft.com/office/drawing/2014/main" id="{BE2C8B83-FB66-455A-8FAD-2D989932A147}"/>
            </a:ext>
          </a:extLst>
        </xdr:cNvPr>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605" name="フローチャート: 判断 604">
          <a:extLst>
            <a:ext uri="{FF2B5EF4-FFF2-40B4-BE49-F238E27FC236}">
              <a16:creationId xmlns:a16="http://schemas.microsoft.com/office/drawing/2014/main" id="{E8C603F0-A097-488F-809F-9733EB92B9D1}"/>
            </a:ext>
          </a:extLst>
        </xdr:cNvPr>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606" name="フローチャート: 判断 605">
          <a:extLst>
            <a:ext uri="{FF2B5EF4-FFF2-40B4-BE49-F238E27FC236}">
              <a16:creationId xmlns:a16="http://schemas.microsoft.com/office/drawing/2014/main" id="{4EF71DB4-0518-4F48-86ED-7F4993497163}"/>
            </a:ext>
          </a:extLst>
        </xdr:cNvPr>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69596</xdr:rowOff>
    </xdr:from>
    <xdr:to>
      <xdr:col>102</xdr:col>
      <xdr:colOff>165100</xdr:colOff>
      <xdr:row>61</xdr:row>
      <xdr:rowOff>171196</xdr:rowOff>
    </xdr:to>
    <xdr:sp macro="" textlink="">
      <xdr:nvSpPr>
        <xdr:cNvPr id="607" name="フローチャート: 判断 606">
          <a:extLst>
            <a:ext uri="{FF2B5EF4-FFF2-40B4-BE49-F238E27FC236}">
              <a16:creationId xmlns:a16="http://schemas.microsoft.com/office/drawing/2014/main" id="{49337E4F-D46C-480C-A7F7-9FECBF40D2E6}"/>
            </a:ext>
          </a:extLst>
        </xdr:cNvPr>
        <xdr:cNvSpPr/>
      </xdr:nvSpPr>
      <xdr:spPr>
        <a:xfrm>
          <a:off x="19494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60EEBF8-2EE0-4ECC-888F-8E7578D874D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36A4365F-3C67-4509-A4B5-0F1E2B6E034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F63683C-01B2-4E5C-9A02-54F931F94BB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A9C1877E-DCE0-433C-90EC-B3B33291D5F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18A06608-8F7C-4A76-9B75-15D3C930C49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17018</xdr:rowOff>
    </xdr:from>
    <xdr:to>
      <xdr:col>116</xdr:col>
      <xdr:colOff>114300</xdr:colOff>
      <xdr:row>60</xdr:row>
      <xdr:rowOff>118618</xdr:rowOff>
    </xdr:to>
    <xdr:sp macro="" textlink="">
      <xdr:nvSpPr>
        <xdr:cNvPr id="613" name="楕円 612">
          <a:extLst>
            <a:ext uri="{FF2B5EF4-FFF2-40B4-BE49-F238E27FC236}">
              <a16:creationId xmlns:a16="http://schemas.microsoft.com/office/drawing/2014/main" id="{07A08609-EB0B-465A-A171-EFD11712525C}"/>
            </a:ext>
          </a:extLst>
        </xdr:cNvPr>
        <xdr:cNvSpPr/>
      </xdr:nvSpPr>
      <xdr:spPr>
        <a:xfrm>
          <a:off x="22110700" y="103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39895</xdr:rowOff>
    </xdr:from>
    <xdr:ext cx="469744" cy="259045"/>
    <xdr:sp macro="" textlink="">
      <xdr:nvSpPr>
        <xdr:cNvPr id="614" name="【学校施設】&#10;一人当たり面積該当値テキスト">
          <a:extLst>
            <a:ext uri="{FF2B5EF4-FFF2-40B4-BE49-F238E27FC236}">
              <a16:creationId xmlns:a16="http://schemas.microsoft.com/office/drawing/2014/main" id="{0A06E789-B0FA-4BE3-880D-AD2895503B5D}"/>
            </a:ext>
          </a:extLst>
        </xdr:cNvPr>
        <xdr:cNvSpPr txBox="1"/>
      </xdr:nvSpPr>
      <xdr:spPr>
        <a:xfrm>
          <a:off x="22199600" y="1015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11303</xdr:rowOff>
    </xdr:from>
    <xdr:to>
      <xdr:col>112</xdr:col>
      <xdr:colOff>38100</xdr:colOff>
      <xdr:row>60</xdr:row>
      <xdr:rowOff>112903</xdr:rowOff>
    </xdr:to>
    <xdr:sp macro="" textlink="">
      <xdr:nvSpPr>
        <xdr:cNvPr id="615" name="楕円 614">
          <a:extLst>
            <a:ext uri="{FF2B5EF4-FFF2-40B4-BE49-F238E27FC236}">
              <a16:creationId xmlns:a16="http://schemas.microsoft.com/office/drawing/2014/main" id="{15B1F98F-350D-4583-8DA5-8BC8442B163A}"/>
            </a:ext>
          </a:extLst>
        </xdr:cNvPr>
        <xdr:cNvSpPr/>
      </xdr:nvSpPr>
      <xdr:spPr>
        <a:xfrm>
          <a:off x="21272500" y="102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62103</xdr:rowOff>
    </xdr:from>
    <xdr:to>
      <xdr:col>116</xdr:col>
      <xdr:colOff>63500</xdr:colOff>
      <xdr:row>60</xdr:row>
      <xdr:rowOff>67818</xdr:rowOff>
    </xdr:to>
    <xdr:cxnSp macro="">
      <xdr:nvCxnSpPr>
        <xdr:cNvPr id="616" name="直線コネクタ 615">
          <a:extLst>
            <a:ext uri="{FF2B5EF4-FFF2-40B4-BE49-F238E27FC236}">
              <a16:creationId xmlns:a16="http://schemas.microsoft.com/office/drawing/2014/main" id="{A992BB7A-C4AE-42E5-8520-682FD814BBA2}"/>
            </a:ext>
          </a:extLst>
        </xdr:cNvPr>
        <xdr:cNvCxnSpPr/>
      </xdr:nvCxnSpPr>
      <xdr:spPr>
        <a:xfrm>
          <a:off x="21323300" y="10349103"/>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31496</xdr:rowOff>
    </xdr:from>
    <xdr:to>
      <xdr:col>107</xdr:col>
      <xdr:colOff>101600</xdr:colOff>
      <xdr:row>60</xdr:row>
      <xdr:rowOff>133096</xdr:rowOff>
    </xdr:to>
    <xdr:sp macro="" textlink="">
      <xdr:nvSpPr>
        <xdr:cNvPr id="617" name="楕円 616">
          <a:extLst>
            <a:ext uri="{FF2B5EF4-FFF2-40B4-BE49-F238E27FC236}">
              <a16:creationId xmlns:a16="http://schemas.microsoft.com/office/drawing/2014/main" id="{C7ECA0AB-953D-46FD-A8DB-59ABE21AFAD7}"/>
            </a:ext>
          </a:extLst>
        </xdr:cNvPr>
        <xdr:cNvSpPr/>
      </xdr:nvSpPr>
      <xdr:spPr>
        <a:xfrm>
          <a:off x="20383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62103</xdr:rowOff>
    </xdr:from>
    <xdr:to>
      <xdr:col>111</xdr:col>
      <xdr:colOff>177800</xdr:colOff>
      <xdr:row>60</xdr:row>
      <xdr:rowOff>82296</xdr:rowOff>
    </xdr:to>
    <xdr:cxnSp macro="">
      <xdr:nvCxnSpPr>
        <xdr:cNvPr id="618" name="直線コネクタ 617">
          <a:extLst>
            <a:ext uri="{FF2B5EF4-FFF2-40B4-BE49-F238E27FC236}">
              <a16:creationId xmlns:a16="http://schemas.microsoft.com/office/drawing/2014/main" id="{CC45E1A5-0B5C-457E-B85D-DD2169D016BF}"/>
            </a:ext>
          </a:extLst>
        </xdr:cNvPr>
        <xdr:cNvCxnSpPr/>
      </xdr:nvCxnSpPr>
      <xdr:spPr>
        <a:xfrm flipV="1">
          <a:off x="20434300" y="10349103"/>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126890</xdr:rowOff>
    </xdr:from>
    <xdr:ext cx="469744" cy="259045"/>
    <xdr:sp macro="" textlink="">
      <xdr:nvSpPr>
        <xdr:cNvPr id="619" name="n_1aveValue【学校施設】&#10;一人当たり面積">
          <a:extLst>
            <a:ext uri="{FF2B5EF4-FFF2-40B4-BE49-F238E27FC236}">
              <a16:creationId xmlns:a16="http://schemas.microsoft.com/office/drawing/2014/main" id="{C860E5BF-8F7E-49B5-ABBC-1FBE847AFB57}"/>
            </a:ext>
          </a:extLst>
        </xdr:cNvPr>
        <xdr:cNvSpPr txBox="1"/>
      </xdr:nvSpPr>
      <xdr:spPr>
        <a:xfrm>
          <a:off x="210757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130700</xdr:rowOff>
    </xdr:from>
    <xdr:ext cx="469744" cy="259045"/>
    <xdr:sp macro="" textlink="">
      <xdr:nvSpPr>
        <xdr:cNvPr id="620" name="n_2aveValue【学校施設】&#10;一人当たり面積">
          <a:extLst>
            <a:ext uri="{FF2B5EF4-FFF2-40B4-BE49-F238E27FC236}">
              <a16:creationId xmlns:a16="http://schemas.microsoft.com/office/drawing/2014/main" id="{BF121BA5-6FC2-4435-8ACF-8638E759BBA3}"/>
            </a:ext>
          </a:extLst>
        </xdr:cNvPr>
        <xdr:cNvSpPr txBox="1"/>
      </xdr:nvSpPr>
      <xdr:spPr>
        <a:xfrm>
          <a:off x="20199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16273</xdr:rowOff>
    </xdr:from>
    <xdr:ext cx="469744" cy="259045"/>
    <xdr:sp macro="" textlink="">
      <xdr:nvSpPr>
        <xdr:cNvPr id="621" name="n_3aveValue【学校施設】&#10;一人当たり面積">
          <a:extLst>
            <a:ext uri="{FF2B5EF4-FFF2-40B4-BE49-F238E27FC236}">
              <a16:creationId xmlns:a16="http://schemas.microsoft.com/office/drawing/2014/main" id="{CFD7676E-03AD-4B11-B4E0-48C654BFA512}"/>
            </a:ext>
          </a:extLst>
        </xdr:cNvPr>
        <xdr:cNvSpPr txBox="1"/>
      </xdr:nvSpPr>
      <xdr:spPr>
        <a:xfrm>
          <a:off x="19310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129430</xdr:rowOff>
    </xdr:from>
    <xdr:ext cx="469744" cy="259045"/>
    <xdr:sp macro="" textlink="">
      <xdr:nvSpPr>
        <xdr:cNvPr id="622" name="n_1mainValue【学校施設】&#10;一人当たり面積">
          <a:extLst>
            <a:ext uri="{FF2B5EF4-FFF2-40B4-BE49-F238E27FC236}">
              <a16:creationId xmlns:a16="http://schemas.microsoft.com/office/drawing/2014/main" id="{68C2128B-2F63-4FC5-B4EB-4B3C1A4C3ADB}"/>
            </a:ext>
          </a:extLst>
        </xdr:cNvPr>
        <xdr:cNvSpPr txBox="1"/>
      </xdr:nvSpPr>
      <xdr:spPr>
        <a:xfrm>
          <a:off x="21075727" y="1007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149623</xdr:rowOff>
    </xdr:from>
    <xdr:ext cx="469744" cy="259045"/>
    <xdr:sp macro="" textlink="">
      <xdr:nvSpPr>
        <xdr:cNvPr id="623" name="n_2mainValue【学校施設】&#10;一人当たり面積">
          <a:extLst>
            <a:ext uri="{FF2B5EF4-FFF2-40B4-BE49-F238E27FC236}">
              <a16:creationId xmlns:a16="http://schemas.microsoft.com/office/drawing/2014/main" id="{02FF224C-0A35-44E1-A30B-151065ABFA22}"/>
            </a:ext>
          </a:extLst>
        </xdr:cNvPr>
        <xdr:cNvSpPr txBox="1"/>
      </xdr:nvSpPr>
      <xdr:spPr>
        <a:xfrm>
          <a:off x="201994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290F29C8-FE0A-428C-9EF5-0A907E60DF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8D5BDB9F-EA80-4B51-AA2D-B2053B35940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18881637-578A-470A-9C72-FB2729B0EC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EA2FA712-4ADE-486F-A8D1-805EE9ABCFC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19DF63C2-5501-471D-82BB-7A406A0BC92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BAE68E10-EE43-49DC-B6CD-BDA2E07DA1D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E2FBC83D-60FD-439B-A752-1742583F565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52A9BD9C-4714-42D4-B7DE-29EB79E2576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32B7F1F9-B36F-4C47-9F33-EF696D1879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64E5927E-BC85-456C-942F-3ECC2953B12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00894DDA-54D4-4143-A1B5-516EC58CDB0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46526275-364D-4747-9EA3-8A7B04A5A40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C0549D51-E017-4170-8E64-A96832C5056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F8E15F69-F649-41D6-A735-4D9BE624736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657B2E2B-B815-47D0-B03E-3F80CB0496F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339B20F7-19A1-46CE-ABF6-A849565C997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384DB070-CD90-4842-9CE3-1AA72F1AB8A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B0140A0C-086F-41F7-A728-E2FEE038961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A0A8027B-E0DD-4DDB-BF79-D96BDA0907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9D19A124-6B58-40C4-B721-B3589D9E3C1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6D6C80E6-F902-4A30-9987-A90CC4191D1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F6DABF47-A465-438B-B094-571049AB35E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650EBD20-4700-46B1-9A60-4372FBF7A6D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7E590164-8036-4AC3-8BD1-68FDD5B326A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1368068D-26AF-4B34-B095-8365F84E02B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4D763ECA-5632-4CC0-84AE-BE05A5546A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B357E69E-2A9A-4CF5-BAA4-D067439C1BA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1" name="テキスト ボックス 650">
          <a:extLst>
            <a:ext uri="{FF2B5EF4-FFF2-40B4-BE49-F238E27FC236}">
              <a16:creationId xmlns:a16="http://schemas.microsoft.com/office/drawing/2014/main" id="{13ADC021-DA71-4969-BB06-2F7CCC9E4362}"/>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1F2D0E53-9A6D-4863-B2D0-89C48B80ACF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0F3BA8AA-E792-4D12-B158-147B31EB516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77F66658-6B4B-4BF7-9F82-308C8EEEDDB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5D4D31E3-1923-435A-9729-551701BD45C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D45FFD57-D318-422C-9841-E272A7F9109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42B531FE-D42B-4BD1-B77E-1B6811C5C61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367A8157-90AC-4DDA-B9D9-E8318C21DFE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B79C388C-12DE-4F0E-ACF9-7D2797CFAB6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5854AD92-2CE3-47BB-A4AF-D97DE8F6B53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1" name="テキスト ボックス 660">
          <a:extLst>
            <a:ext uri="{FF2B5EF4-FFF2-40B4-BE49-F238E27FC236}">
              <a16:creationId xmlns:a16="http://schemas.microsoft.com/office/drawing/2014/main" id="{CAEE34CB-3DC1-4382-8BA2-F0EE7F8799DA}"/>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803C3CB5-52F6-4496-9209-C6190951A50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3" name="テキスト ボックス 662">
          <a:extLst>
            <a:ext uri="{FF2B5EF4-FFF2-40B4-BE49-F238E27FC236}">
              <a16:creationId xmlns:a16="http://schemas.microsoft.com/office/drawing/2014/main" id="{FA0E7BB6-71B0-4205-A9C1-B643F05B878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36111686-4DD5-44EE-B6EE-3F413718DC7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665" name="直線コネクタ 664">
          <a:extLst>
            <a:ext uri="{FF2B5EF4-FFF2-40B4-BE49-F238E27FC236}">
              <a16:creationId xmlns:a16="http://schemas.microsoft.com/office/drawing/2014/main" id="{019A5065-DBCD-4427-BD4B-2911C54E4474}"/>
            </a:ext>
          </a:extLst>
        </xdr:cNvPr>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666" name="【公民館】&#10;有形固定資産減価償却率最小値テキスト">
          <a:extLst>
            <a:ext uri="{FF2B5EF4-FFF2-40B4-BE49-F238E27FC236}">
              <a16:creationId xmlns:a16="http://schemas.microsoft.com/office/drawing/2014/main" id="{416F9F58-C09E-4FF5-99DC-12FB066B0A55}"/>
            </a:ext>
          </a:extLst>
        </xdr:cNvPr>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667" name="直線コネクタ 666">
          <a:extLst>
            <a:ext uri="{FF2B5EF4-FFF2-40B4-BE49-F238E27FC236}">
              <a16:creationId xmlns:a16="http://schemas.microsoft.com/office/drawing/2014/main" id="{8CCC44EB-B522-4C92-A5F0-C3C50B0DB4A0}"/>
            </a:ext>
          </a:extLst>
        </xdr:cNvPr>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8" name="【公民館】&#10;有形固定資産減価償却率最大値テキスト">
          <a:extLst>
            <a:ext uri="{FF2B5EF4-FFF2-40B4-BE49-F238E27FC236}">
              <a16:creationId xmlns:a16="http://schemas.microsoft.com/office/drawing/2014/main" id="{FFC0ADFB-58D2-44D8-80F4-E0C64339E4D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9" name="直線コネクタ 668">
          <a:extLst>
            <a:ext uri="{FF2B5EF4-FFF2-40B4-BE49-F238E27FC236}">
              <a16:creationId xmlns:a16="http://schemas.microsoft.com/office/drawing/2014/main" id="{F5EBE637-9ED3-4583-8142-481F3E5B7EB9}"/>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70" name="【公民館】&#10;有形固定資産減価償却率平均値テキスト">
          <a:extLst>
            <a:ext uri="{FF2B5EF4-FFF2-40B4-BE49-F238E27FC236}">
              <a16:creationId xmlns:a16="http://schemas.microsoft.com/office/drawing/2014/main" id="{25F4BF56-1C2F-4675-9058-4E78913FF768}"/>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71" name="フローチャート: 判断 670">
          <a:extLst>
            <a:ext uri="{FF2B5EF4-FFF2-40B4-BE49-F238E27FC236}">
              <a16:creationId xmlns:a16="http://schemas.microsoft.com/office/drawing/2014/main" id="{A529A112-A165-455A-863B-573544F88DC6}"/>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72" name="フローチャート: 判断 671">
          <a:extLst>
            <a:ext uri="{FF2B5EF4-FFF2-40B4-BE49-F238E27FC236}">
              <a16:creationId xmlns:a16="http://schemas.microsoft.com/office/drawing/2014/main" id="{424542D9-93BB-455C-8A9F-B36CCF249FBD}"/>
            </a:ext>
          </a:extLst>
        </xdr:cNvPr>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673" name="フローチャート: 判断 672">
          <a:extLst>
            <a:ext uri="{FF2B5EF4-FFF2-40B4-BE49-F238E27FC236}">
              <a16:creationId xmlns:a16="http://schemas.microsoft.com/office/drawing/2014/main" id="{0F75E15F-A2BE-4B49-8596-38E3556DB67E}"/>
            </a:ext>
          </a:extLst>
        </xdr:cNvPr>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674" name="フローチャート: 判断 673">
          <a:extLst>
            <a:ext uri="{FF2B5EF4-FFF2-40B4-BE49-F238E27FC236}">
              <a16:creationId xmlns:a16="http://schemas.microsoft.com/office/drawing/2014/main" id="{5A5DE05F-3653-44BB-B341-5B61712D23A9}"/>
            </a:ext>
          </a:extLst>
        </xdr:cNvPr>
        <xdr:cNvSpPr/>
      </xdr:nvSpPr>
      <xdr:spPr>
        <a:xfrm>
          <a:off x="13652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B3BB2C4-1CFA-4A5D-AF4A-4E52AF48A3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A9C2A775-50AC-4108-A7A2-4547E0FF4B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ACEEDD7-3B57-4BFD-9902-033B7F85030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20B8F69-DF75-4D29-865C-649DEBB51FC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991BADC-F82A-4E07-919D-11013A60CF4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85816</xdr:rowOff>
    </xdr:from>
    <xdr:to>
      <xdr:col>85</xdr:col>
      <xdr:colOff>177800</xdr:colOff>
      <xdr:row>102</xdr:row>
      <xdr:rowOff>15966</xdr:rowOff>
    </xdr:to>
    <xdr:sp macro="" textlink="">
      <xdr:nvSpPr>
        <xdr:cNvPr id="680" name="楕円 679">
          <a:extLst>
            <a:ext uri="{FF2B5EF4-FFF2-40B4-BE49-F238E27FC236}">
              <a16:creationId xmlns:a16="http://schemas.microsoft.com/office/drawing/2014/main" id="{F7D1D3BB-70F1-4944-BC0B-02237308F71C}"/>
            </a:ext>
          </a:extLst>
        </xdr:cNvPr>
        <xdr:cNvSpPr/>
      </xdr:nvSpPr>
      <xdr:spPr>
        <a:xfrm>
          <a:off x="162687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108693</xdr:rowOff>
    </xdr:from>
    <xdr:ext cx="405111" cy="259045"/>
    <xdr:sp macro="" textlink="">
      <xdr:nvSpPr>
        <xdr:cNvPr id="681" name="【公民館】&#10;有形固定資産減価償却率該当値テキスト">
          <a:extLst>
            <a:ext uri="{FF2B5EF4-FFF2-40B4-BE49-F238E27FC236}">
              <a16:creationId xmlns:a16="http://schemas.microsoft.com/office/drawing/2014/main" id="{178A1FDF-7B09-4CF8-8568-935AF1429795}"/>
            </a:ext>
          </a:extLst>
        </xdr:cNvPr>
        <xdr:cNvSpPr txBox="1"/>
      </xdr:nvSpPr>
      <xdr:spPr>
        <a:xfrm>
          <a:off x="16357600" y="172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115207</xdr:rowOff>
    </xdr:from>
    <xdr:to>
      <xdr:col>81</xdr:col>
      <xdr:colOff>101600</xdr:colOff>
      <xdr:row>102</xdr:row>
      <xdr:rowOff>45357</xdr:rowOff>
    </xdr:to>
    <xdr:sp macro="" textlink="">
      <xdr:nvSpPr>
        <xdr:cNvPr id="682" name="楕円 681">
          <a:extLst>
            <a:ext uri="{FF2B5EF4-FFF2-40B4-BE49-F238E27FC236}">
              <a16:creationId xmlns:a16="http://schemas.microsoft.com/office/drawing/2014/main" id="{A7FCE18B-5D26-41DF-8536-6B120C873968}"/>
            </a:ext>
          </a:extLst>
        </xdr:cNvPr>
        <xdr:cNvSpPr/>
      </xdr:nvSpPr>
      <xdr:spPr>
        <a:xfrm>
          <a:off x="15430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136616</xdr:rowOff>
    </xdr:from>
    <xdr:to>
      <xdr:col>85</xdr:col>
      <xdr:colOff>127000</xdr:colOff>
      <xdr:row>101</xdr:row>
      <xdr:rowOff>166007</xdr:rowOff>
    </xdr:to>
    <xdr:cxnSp macro="">
      <xdr:nvCxnSpPr>
        <xdr:cNvPr id="683" name="直線コネクタ 682">
          <a:extLst>
            <a:ext uri="{FF2B5EF4-FFF2-40B4-BE49-F238E27FC236}">
              <a16:creationId xmlns:a16="http://schemas.microsoft.com/office/drawing/2014/main" id="{8E659D70-ED2B-4C3E-A666-56D7194B4A2C}"/>
            </a:ext>
          </a:extLst>
        </xdr:cNvPr>
        <xdr:cNvCxnSpPr/>
      </xdr:nvCxnSpPr>
      <xdr:spPr>
        <a:xfrm flipV="1">
          <a:off x="15481300" y="1745306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142966</xdr:rowOff>
    </xdr:from>
    <xdr:to>
      <xdr:col>76</xdr:col>
      <xdr:colOff>165100</xdr:colOff>
      <xdr:row>102</xdr:row>
      <xdr:rowOff>73116</xdr:rowOff>
    </xdr:to>
    <xdr:sp macro="" textlink="">
      <xdr:nvSpPr>
        <xdr:cNvPr id="684" name="楕円 683">
          <a:extLst>
            <a:ext uri="{FF2B5EF4-FFF2-40B4-BE49-F238E27FC236}">
              <a16:creationId xmlns:a16="http://schemas.microsoft.com/office/drawing/2014/main" id="{44094552-DA06-4683-B5B1-7E645EC74D84}"/>
            </a:ext>
          </a:extLst>
        </xdr:cNvPr>
        <xdr:cNvSpPr/>
      </xdr:nvSpPr>
      <xdr:spPr>
        <a:xfrm>
          <a:off x="14541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166007</xdr:rowOff>
    </xdr:from>
    <xdr:to>
      <xdr:col>81</xdr:col>
      <xdr:colOff>50800</xdr:colOff>
      <xdr:row>102</xdr:row>
      <xdr:rowOff>22316</xdr:rowOff>
    </xdr:to>
    <xdr:cxnSp macro="">
      <xdr:nvCxnSpPr>
        <xdr:cNvPr id="685" name="直線コネクタ 684">
          <a:extLst>
            <a:ext uri="{FF2B5EF4-FFF2-40B4-BE49-F238E27FC236}">
              <a16:creationId xmlns:a16="http://schemas.microsoft.com/office/drawing/2014/main" id="{2F92A7FD-8A33-4016-B57B-6664CC1F1A90}"/>
            </a:ext>
          </a:extLst>
        </xdr:cNvPr>
        <xdr:cNvCxnSpPr/>
      </xdr:nvCxnSpPr>
      <xdr:spPr>
        <a:xfrm flipV="1">
          <a:off x="14592300" y="174824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686" name="n_1aveValue【公民館】&#10;有形固定資産減価償却率">
          <a:extLst>
            <a:ext uri="{FF2B5EF4-FFF2-40B4-BE49-F238E27FC236}">
              <a16:creationId xmlns:a16="http://schemas.microsoft.com/office/drawing/2014/main" id="{FCBB94F2-CBB0-451E-B3C6-5AE74B2D2364}"/>
            </a:ext>
          </a:extLst>
        </xdr:cNvPr>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131190</xdr:rowOff>
    </xdr:from>
    <xdr:ext cx="405111" cy="259045"/>
    <xdr:sp macro="" textlink="">
      <xdr:nvSpPr>
        <xdr:cNvPr id="687" name="n_2aveValue【公民館】&#10;有形固定資産減価償却率">
          <a:extLst>
            <a:ext uri="{FF2B5EF4-FFF2-40B4-BE49-F238E27FC236}">
              <a16:creationId xmlns:a16="http://schemas.microsoft.com/office/drawing/2014/main" id="{2B5DA10A-CB5B-468D-89FA-FA9A302E78C4}"/>
            </a:ext>
          </a:extLst>
        </xdr:cNvPr>
        <xdr:cNvSpPr txBox="1"/>
      </xdr:nvSpPr>
      <xdr:spPr>
        <a:xfrm>
          <a:off x="143897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60251</xdr:rowOff>
    </xdr:from>
    <xdr:ext cx="405111" cy="259045"/>
    <xdr:sp macro="" textlink="">
      <xdr:nvSpPr>
        <xdr:cNvPr id="688" name="n_3aveValue【公民館】&#10;有形固定資産減価償却率">
          <a:extLst>
            <a:ext uri="{FF2B5EF4-FFF2-40B4-BE49-F238E27FC236}">
              <a16:creationId xmlns:a16="http://schemas.microsoft.com/office/drawing/2014/main" id="{63CA9E05-D689-4C88-B404-67C4E4199458}"/>
            </a:ext>
          </a:extLst>
        </xdr:cNvPr>
        <xdr:cNvSpPr txBox="1"/>
      </xdr:nvSpPr>
      <xdr:spPr>
        <a:xfrm>
          <a:off x="13500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61884</xdr:rowOff>
    </xdr:from>
    <xdr:ext cx="405111" cy="259045"/>
    <xdr:sp macro="" textlink="">
      <xdr:nvSpPr>
        <xdr:cNvPr id="689" name="n_1mainValue【公民館】&#10;有形固定資産減価償却率">
          <a:extLst>
            <a:ext uri="{FF2B5EF4-FFF2-40B4-BE49-F238E27FC236}">
              <a16:creationId xmlns:a16="http://schemas.microsoft.com/office/drawing/2014/main" id="{CCAAA38E-BB29-47B8-A519-99932E74241F}"/>
            </a:ext>
          </a:extLst>
        </xdr:cNvPr>
        <xdr:cNvSpPr txBox="1"/>
      </xdr:nvSpPr>
      <xdr:spPr>
        <a:xfrm>
          <a:off x="152660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89643</xdr:rowOff>
    </xdr:from>
    <xdr:ext cx="405111" cy="259045"/>
    <xdr:sp macro="" textlink="">
      <xdr:nvSpPr>
        <xdr:cNvPr id="690" name="n_2mainValue【公民館】&#10;有形固定資産減価償却率">
          <a:extLst>
            <a:ext uri="{FF2B5EF4-FFF2-40B4-BE49-F238E27FC236}">
              <a16:creationId xmlns:a16="http://schemas.microsoft.com/office/drawing/2014/main" id="{CF7D9948-99E2-4E99-A842-BBC31D395125}"/>
            </a:ext>
          </a:extLst>
        </xdr:cNvPr>
        <xdr:cNvSpPr txBox="1"/>
      </xdr:nvSpPr>
      <xdr:spPr>
        <a:xfrm>
          <a:off x="143897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C0265A73-09F5-4C13-BD0E-1A7FC554FDC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DD562059-009E-4194-B2F8-C3DA498C32D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18B9A91D-F1B0-4B05-864E-887475401E7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3AC30350-C43F-4C2A-984B-FD836856075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DC6F2015-A9C9-4A09-BE14-61E15428BBD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B9952FC8-5744-4BB9-A157-E3A9AB4BDB2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1E865AE4-F30D-4043-9D7F-46D5A3E2FA9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C10BF589-7373-41B6-92A9-92756E384AA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E3FCDAAB-67FA-4476-9253-92F39CC3E1D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E8E38347-06E2-451F-9386-E78E478C483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a:extLst>
            <a:ext uri="{FF2B5EF4-FFF2-40B4-BE49-F238E27FC236}">
              <a16:creationId xmlns:a16="http://schemas.microsoft.com/office/drawing/2014/main" id="{D05581C1-8449-4DDC-B74D-8DC014E89AA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a:extLst>
            <a:ext uri="{FF2B5EF4-FFF2-40B4-BE49-F238E27FC236}">
              <a16:creationId xmlns:a16="http://schemas.microsoft.com/office/drawing/2014/main" id="{F8C0CD25-B84E-4579-9102-F851DF8D310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a:extLst>
            <a:ext uri="{FF2B5EF4-FFF2-40B4-BE49-F238E27FC236}">
              <a16:creationId xmlns:a16="http://schemas.microsoft.com/office/drawing/2014/main" id="{FD119843-58F6-407E-8CC8-483D4F6DB7A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a:extLst>
            <a:ext uri="{FF2B5EF4-FFF2-40B4-BE49-F238E27FC236}">
              <a16:creationId xmlns:a16="http://schemas.microsoft.com/office/drawing/2014/main" id="{54FD2C54-7756-4C85-B90D-FB6DCDE9DEB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a:extLst>
            <a:ext uri="{FF2B5EF4-FFF2-40B4-BE49-F238E27FC236}">
              <a16:creationId xmlns:a16="http://schemas.microsoft.com/office/drawing/2014/main" id="{02050220-FDB7-493E-B3FB-5FA224EA394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6" name="テキスト ボックス 705">
          <a:extLst>
            <a:ext uri="{FF2B5EF4-FFF2-40B4-BE49-F238E27FC236}">
              <a16:creationId xmlns:a16="http://schemas.microsoft.com/office/drawing/2014/main" id="{44FEBD77-45BE-4C1E-A1CB-59F63D06E47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a:extLst>
            <a:ext uri="{FF2B5EF4-FFF2-40B4-BE49-F238E27FC236}">
              <a16:creationId xmlns:a16="http://schemas.microsoft.com/office/drawing/2014/main" id="{EDA0330F-DB48-4FC2-8028-F803783EF92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8" name="テキスト ボックス 707">
          <a:extLst>
            <a:ext uri="{FF2B5EF4-FFF2-40B4-BE49-F238E27FC236}">
              <a16:creationId xmlns:a16="http://schemas.microsoft.com/office/drawing/2014/main" id="{93CD0399-8CF5-4CB2-B286-9B2CBC82F59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a:extLst>
            <a:ext uri="{FF2B5EF4-FFF2-40B4-BE49-F238E27FC236}">
              <a16:creationId xmlns:a16="http://schemas.microsoft.com/office/drawing/2014/main" id="{60A6480A-1FDE-4A4E-936D-42226EAFE5D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0" name="テキスト ボックス 709">
          <a:extLst>
            <a:ext uri="{FF2B5EF4-FFF2-40B4-BE49-F238E27FC236}">
              <a16:creationId xmlns:a16="http://schemas.microsoft.com/office/drawing/2014/main" id="{27EF948A-3718-495B-887C-8F1C49FDF15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894CF91E-A7A6-4E54-986B-182641FE1B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CD746879-8BBC-4CC3-AD71-47662AE9D78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公民館】&#10;一人当たり面積グラフ枠">
          <a:extLst>
            <a:ext uri="{FF2B5EF4-FFF2-40B4-BE49-F238E27FC236}">
              <a16:creationId xmlns:a16="http://schemas.microsoft.com/office/drawing/2014/main" id="{108F1CC8-B62F-4DE5-936A-3C023883FCA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714" name="直線コネクタ 713">
          <a:extLst>
            <a:ext uri="{FF2B5EF4-FFF2-40B4-BE49-F238E27FC236}">
              <a16:creationId xmlns:a16="http://schemas.microsoft.com/office/drawing/2014/main" id="{A7BA7E84-B7F1-43BE-8CEC-D49C895A44CF}"/>
            </a:ext>
          </a:extLst>
        </xdr:cNvPr>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15" name="【公民館】&#10;一人当たり面積最小値テキスト">
          <a:extLst>
            <a:ext uri="{FF2B5EF4-FFF2-40B4-BE49-F238E27FC236}">
              <a16:creationId xmlns:a16="http://schemas.microsoft.com/office/drawing/2014/main" id="{D1B4042F-D63A-4425-8F40-AD8A380A9161}"/>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16" name="直線コネクタ 715">
          <a:extLst>
            <a:ext uri="{FF2B5EF4-FFF2-40B4-BE49-F238E27FC236}">
              <a16:creationId xmlns:a16="http://schemas.microsoft.com/office/drawing/2014/main" id="{75A38106-781A-4FD0-AAD7-0C19A9E06EB7}"/>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717" name="【公民館】&#10;一人当たり面積最大値テキスト">
          <a:extLst>
            <a:ext uri="{FF2B5EF4-FFF2-40B4-BE49-F238E27FC236}">
              <a16:creationId xmlns:a16="http://schemas.microsoft.com/office/drawing/2014/main" id="{35174C5E-A24C-4091-95B5-F1EE0C816456}"/>
            </a:ext>
          </a:extLst>
        </xdr:cNvPr>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718" name="直線コネクタ 717">
          <a:extLst>
            <a:ext uri="{FF2B5EF4-FFF2-40B4-BE49-F238E27FC236}">
              <a16:creationId xmlns:a16="http://schemas.microsoft.com/office/drawing/2014/main" id="{B4B89A15-1894-4318-B1C0-E282DD3B3BD6}"/>
            </a:ext>
          </a:extLst>
        </xdr:cNvPr>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74947</xdr:rowOff>
    </xdr:from>
    <xdr:ext cx="469744" cy="259045"/>
    <xdr:sp macro="" textlink="">
      <xdr:nvSpPr>
        <xdr:cNvPr id="719" name="【公民館】&#10;一人当たり面積平均値テキスト">
          <a:extLst>
            <a:ext uri="{FF2B5EF4-FFF2-40B4-BE49-F238E27FC236}">
              <a16:creationId xmlns:a16="http://schemas.microsoft.com/office/drawing/2014/main" id="{B8BAF17C-351C-439B-BDF1-E4C93C988B3B}"/>
            </a:ext>
          </a:extLst>
        </xdr:cNvPr>
        <xdr:cNvSpPr txBox="1"/>
      </xdr:nvSpPr>
      <xdr:spPr>
        <a:xfrm>
          <a:off x="22199600" y="1824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720" name="フローチャート: 判断 719">
          <a:extLst>
            <a:ext uri="{FF2B5EF4-FFF2-40B4-BE49-F238E27FC236}">
              <a16:creationId xmlns:a16="http://schemas.microsoft.com/office/drawing/2014/main" id="{F61FF282-CCDB-4F5E-82CA-16A55FBA2D57}"/>
            </a:ext>
          </a:extLst>
        </xdr:cNvPr>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721" name="フローチャート: 判断 720">
          <a:extLst>
            <a:ext uri="{FF2B5EF4-FFF2-40B4-BE49-F238E27FC236}">
              <a16:creationId xmlns:a16="http://schemas.microsoft.com/office/drawing/2014/main" id="{5E44D08A-D069-4948-8557-A6F7BC5D0C2C}"/>
            </a:ext>
          </a:extLst>
        </xdr:cNvPr>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722" name="フローチャート: 判断 721">
          <a:extLst>
            <a:ext uri="{FF2B5EF4-FFF2-40B4-BE49-F238E27FC236}">
              <a16:creationId xmlns:a16="http://schemas.microsoft.com/office/drawing/2014/main" id="{94C4E688-E3D2-4FF4-B34F-BF9B6528336E}"/>
            </a:ext>
          </a:extLst>
        </xdr:cNvPr>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723" name="フローチャート: 判断 722">
          <a:extLst>
            <a:ext uri="{FF2B5EF4-FFF2-40B4-BE49-F238E27FC236}">
              <a16:creationId xmlns:a16="http://schemas.microsoft.com/office/drawing/2014/main" id="{85134182-9077-4B7F-B56D-9790DFF81319}"/>
            </a:ext>
          </a:extLst>
        </xdr:cNvPr>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135BACFD-0B12-4173-88BC-F997B888DFC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3DEEE47D-CB49-4AC7-919C-DD8CE21149C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2B720B26-BB81-4DB5-BD60-560EF69CC18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12A2C734-645E-413D-9423-148DC03EABD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8FF2EB27-E563-4693-9D14-E879E59D285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53339</xdr:rowOff>
    </xdr:from>
    <xdr:to>
      <xdr:col>116</xdr:col>
      <xdr:colOff>114300</xdr:colOff>
      <xdr:row>105</xdr:row>
      <xdr:rowOff>154939</xdr:rowOff>
    </xdr:to>
    <xdr:sp macro="" textlink="">
      <xdr:nvSpPr>
        <xdr:cNvPr id="729" name="楕円 728">
          <a:extLst>
            <a:ext uri="{FF2B5EF4-FFF2-40B4-BE49-F238E27FC236}">
              <a16:creationId xmlns:a16="http://schemas.microsoft.com/office/drawing/2014/main" id="{42E89BC9-BB1D-44FC-9E34-FE37C5EA8E64}"/>
            </a:ext>
          </a:extLst>
        </xdr:cNvPr>
        <xdr:cNvSpPr/>
      </xdr:nvSpPr>
      <xdr:spPr>
        <a:xfrm>
          <a:off x="22110700" y="180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76216</xdr:rowOff>
    </xdr:from>
    <xdr:ext cx="469744" cy="259045"/>
    <xdr:sp macro="" textlink="">
      <xdr:nvSpPr>
        <xdr:cNvPr id="730" name="【公民館】&#10;一人当たり面積該当値テキスト">
          <a:extLst>
            <a:ext uri="{FF2B5EF4-FFF2-40B4-BE49-F238E27FC236}">
              <a16:creationId xmlns:a16="http://schemas.microsoft.com/office/drawing/2014/main" id="{5D45E699-9E04-4511-BB17-847857CDCEDD}"/>
            </a:ext>
          </a:extLst>
        </xdr:cNvPr>
        <xdr:cNvSpPr txBox="1"/>
      </xdr:nvSpPr>
      <xdr:spPr>
        <a:xfrm>
          <a:off x="22199600" y="1790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62230</xdr:rowOff>
    </xdr:from>
    <xdr:to>
      <xdr:col>112</xdr:col>
      <xdr:colOff>38100</xdr:colOff>
      <xdr:row>105</xdr:row>
      <xdr:rowOff>163830</xdr:rowOff>
    </xdr:to>
    <xdr:sp macro="" textlink="">
      <xdr:nvSpPr>
        <xdr:cNvPr id="731" name="楕円 730">
          <a:extLst>
            <a:ext uri="{FF2B5EF4-FFF2-40B4-BE49-F238E27FC236}">
              <a16:creationId xmlns:a16="http://schemas.microsoft.com/office/drawing/2014/main" id="{FC374335-C8B8-4054-8FF1-A25821BC41F7}"/>
            </a:ext>
          </a:extLst>
        </xdr:cNvPr>
        <xdr:cNvSpPr/>
      </xdr:nvSpPr>
      <xdr:spPr>
        <a:xfrm>
          <a:off x="2127250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104139</xdr:rowOff>
    </xdr:from>
    <xdr:to>
      <xdr:col>116</xdr:col>
      <xdr:colOff>63500</xdr:colOff>
      <xdr:row>105</xdr:row>
      <xdr:rowOff>113030</xdr:rowOff>
    </xdr:to>
    <xdr:cxnSp macro="">
      <xdr:nvCxnSpPr>
        <xdr:cNvPr id="732" name="直線コネクタ 731">
          <a:extLst>
            <a:ext uri="{FF2B5EF4-FFF2-40B4-BE49-F238E27FC236}">
              <a16:creationId xmlns:a16="http://schemas.microsoft.com/office/drawing/2014/main" id="{E08EE997-3FBB-49DD-8AD2-C5D595F6C880}"/>
            </a:ext>
          </a:extLst>
        </xdr:cNvPr>
        <xdr:cNvCxnSpPr/>
      </xdr:nvCxnSpPr>
      <xdr:spPr>
        <a:xfrm flipV="1">
          <a:off x="21323300" y="1810638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69850</xdr:rowOff>
    </xdr:from>
    <xdr:to>
      <xdr:col>107</xdr:col>
      <xdr:colOff>101600</xdr:colOff>
      <xdr:row>106</xdr:row>
      <xdr:rowOff>0</xdr:rowOff>
    </xdr:to>
    <xdr:sp macro="" textlink="">
      <xdr:nvSpPr>
        <xdr:cNvPr id="733" name="楕円 732">
          <a:extLst>
            <a:ext uri="{FF2B5EF4-FFF2-40B4-BE49-F238E27FC236}">
              <a16:creationId xmlns:a16="http://schemas.microsoft.com/office/drawing/2014/main" id="{2BF6E336-A378-4248-95A2-B0C2576550A3}"/>
            </a:ext>
          </a:extLst>
        </xdr:cNvPr>
        <xdr:cNvSpPr/>
      </xdr:nvSpPr>
      <xdr:spPr>
        <a:xfrm>
          <a:off x="20383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113030</xdr:rowOff>
    </xdr:from>
    <xdr:to>
      <xdr:col>111</xdr:col>
      <xdr:colOff>177800</xdr:colOff>
      <xdr:row>105</xdr:row>
      <xdr:rowOff>120650</xdr:rowOff>
    </xdr:to>
    <xdr:cxnSp macro="">
      <xdr:nvCxnSpPr>
        <xdr:cNvPr id="734" name="直線コネクタ 733">
          <a:extLst>
            <a:ext uri="{FF2B5EF4-FFF2-40B4-BE49-F238E27FC236}">
              <a16:creationId xmlns:a16="http://schemas.microsoft.com/office/drawing/2014/main" id="{A90437C7-58CF-4047-8FA1-74BA98C499C9}"/>
            </a:ext>
          </a:extLst>
        </xdr:cNvPr>
        <xdr:cNvCxnSpPr/>
      </xdr:nvCxnSpPr>
      <xdr:spPr>
        <a:xfrm flipV="1">
          <a:off x="20434300" y="18115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64788</xdr:rowOff>
    </xdr:from>
    <xdr:ext cx="469744" cy="259045"/>
    <xdr:sp macro="" textlink="">
      <xdr:nvSpPr>
        <xdr:cNvPr id="735" name="n_1aveValue【公民館】&#10;一人当たり面積">
          <a:extLst>
            <a:ext uri="{FF2B5EF4-FFF2-40B4-BE49-F238E27FC236}">
              <a16:creationId xmlns:a16="http://schemas.microsoft.com/office/drawing/2014/main" id="{73A3BAAA-C65B-42C7-898B-87D78628F9A5}"/>
            </a:ext>
          </a:extLst>
        </xdr:cNvPr>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40657</xdr:rowOff>
    </xdr:from>
    <xdr:ext cx="469744" cy="259045"/>
    <xdr:sp macro="" textlink="">
      <xdr:nvSpPr>
        <xdr:cNvPr id="736" name="n_2aveValue【公民館】&#10;一人当たり面積">
          <a:extLst>
            <a:ext uri="{FF2B5EF4-FFF2-40B4-BE49-F238E27FC236}">
              <a16:creationId xmlns:a16="http://schemas.microsoft.com/office/drawing/2014/main" id="{E9818A12-106C-4042-BD0A-06CC6E38CDC7}"/>
            </a:ext>
          </a:extLst>
        </xdr:cNvPr>
        <xdr:cNvSpPr txBox="1"/>
      </xdr:nvSpPr>
      <xdr:spPr>
        <a:xfrm>
          <a:off x="20199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55897</xdr:rowOff>
    </xdr:from>
    <xdr:ext cx="469744" cy="259045"/>
    <xdr:sp macro="" textlink="">
      <xdr:nvSpPr>
        <xdr:cNvPr id="737" name="n_3aveValue【公民館】&#10;一人当たり面積">
          <a:extLst>
            <a:ext uri="{FF2B5EF4-FFF2-40B4-BE49-F238E27FC236}">
              <a16:creationId xmlns:a16="http://schemas.microsoft.com/office/drawing/2014/main" id="{007D5D00-8837-4BB1-804F-5E78CEB41E75}"/>
            </a:ext>
          </a:extLst>
        </xdr:cNvPr>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8907</xdr:rowOff>
    </xdr:from>
    <xdr:ext cx="469744" cy="259045"/>
    <xdr:sp macro="" textlink="">
      <xdr:nvSpPr>
        <xdr:cNvPr id="738" name="n_1mainValue【公民館】&#10;一人当たり面積">
          <a:extLst>
            <a:ext uri="{FF2B5EF4-FFF2-40B4-BE49-F238E27FC236}">
              <a16:creationId xmlns:a16="http://schemas.microsoft.com/office/drawing/2014/main" id="{8AC010E4-C0F4-4245-AD14-AE6F4F253FE5}"/>
            </a:ext>
          </a:extLst>
        </xdr:cNvPr>
        <xdr:cNvSpPr txBox="1"/>
      </xdr:nvSpPr>
      <xdr:spPr>
        <a:xfrm>
          <a:off x="21075727" y="1783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16527</xdr:rowOff>
    </xdr:from>
    <xdr:ext cx="469744" cy="259045"/>
    <xdr:sp macro="" textlink="">
      <xdr:nvSpPr>
        <xdr:cNvPr id="739" name="n_2mainValue【公民館】&#10;一人当たり面積">
          <a:extLst>
            <a:ext uri="{FF2B5EF4-FFF2-40B4-BE49-F238E27FC236}">
              <a16:creationId xmlns:a16="http://schemas.microsoft.com/office/drawing/2014/main" id="{3BDC220E-3C43-47D9-9510-D1CC8C2FD145}"/>
            </a:ext>
          </a:extLst>
        </xdr:cNvPr>
        <xdr:cNvSpPr txBox="1"/>
      </xdr:nvSpPr>
      <xdr:spPr>
        <a:xfrm>
          <a:off x="20199427"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a:extLst>
            <a:ext uri="{FF2B5EF4-FFF2-40B4-BE49-F238E27FC236}">
              <a16:creationId xmlns:a16="http://schemas.microsoft.com/office/drawing/2014/main" id="{E6FCE646-0787-414B-9D87-A64432096E6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a:extLst>
            <a:ext uri="{FF2B5EF4-FFF2-40B4-BE49-F238E27FC236}">
              <a16:creationId xmlns:a16="http://schemas.microsoft.com/office/drawing/2014/main" id="{CA6AC09F-83CF-4D74-9546-EC0EA470C3F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a:extLst>
            <a:ext uri="{FF2B5EF4-FFF2-40B4-BE49-F238E27FC236}">
              <a16:creationId xmlns:a16="http://schemas.microsoft.com/office/drawing/2014/main" id="{91811789-B90A-4357-9041-63A3DEB884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類似団体と比較して特に有形固定資産減価償却率が高くなっている施設は、幼稚園、橋りょう・トンネル、学校施設、公民館であり、他の施設については類似団体とほぼ同様の数値になっている。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幼稚園については、近年、園児数の少ない状態が続いており、施設更新を行うのかどうかを検討中であるため、更新が進んでいない。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橋りょう・トンネルについては、平成３０年度の社会資本整備交付金事業にて橋りょうの長寿命化計画が策定され、老朽化の激しいものや実用頻度の高いものから更新していく予定である。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学校施設については、年度ごとに各小中学校の校舎・屋内体育施設の改修を行ってきたが、多くの施設が経年劣化で傷んできており、補修や更新が追いついていない状態であった。現在、個別施設計画を策定中であるため、それを基に進めて行くことにな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公民館についても、年度ごとに２施設を目途として更新を進めている。屋根や外壁の改修を行い、長寿命化に努めている。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CA39D1C-6F37-4927-BEF3-D9B6ED0B24D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849D9F-A105-4984-9C02-8A7ACF591A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0ECB4D-E8BA-46A0-84B5-679C9AB9F3E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2952498-3A6C-4C39-975C-307EC42213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418D1F-8AB4-429E-A6C8-9BE045B675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9DBD0CE-541C-4FD2-9C6F-0E47FE56FE3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6F4B4C0-5686-4E09-A3B3-02C1C06DC8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0C98F1-D8B2-4BCB-8825-FE9014D62CF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7FF8F54-E7DA-41C4-9089-5CC7F7C2A48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B5E732-ADB0-497E-8B22-7E75F0F8D4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12,586
12,490
540.48
11,490,666
11,016,991
272,766
6,092,164
12,389,753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79B5D4-4D1E-4E2D-BFDB-54E0A601E1D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218FEB-1174-457C-A5DA-CEDDAFD4618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327738-4967-4649-A119-CBC22D0475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0C62B3-5A84-4F90-9299-45C6571FF2D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33DD58-FCAF-48B5-82BA-9CEADBEA92E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B6373B8-71CD-4E3D-A158-25263F502DA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4F83581-812D-4112-948D-09CA137132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85A6371-A217-4294-A6CD-560443BDB7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4E22D3-3B22-4C64-BE61-0FE94AFAFE5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A2935F0-9792-41FF-B29C-A50574D9F8F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73CC03-67D8-49B1-8FFD-C9D84DD007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E6CFC2-E3A0-4ED1-8853-4C3B26F25BB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32A4659-7380-4B33-AC81-07A2BB2806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8DD502-329A-4E3C-B710-038D1243E58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B42242-3C3A-4D04-94E0-740E859C7FD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BBF603-1723-4C63-B09A-BC66C062C8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54B966-D651-46E0-85E6-0C2A28D2FB5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CD4EAF-5BAF-4995-BFB4-0BEFE283EEF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EBCEA11-A0D4-494C-AF7C-7B3204D57B4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1ADB063-9A92-4FAA-9CB8-8A2BF5F3F06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C163BBE5-F2B8-4725-BDC1-D1DDFF7E279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FB4539C-5D9D-4BAB-B840-1F76C211BBD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D9FFFBC-35B8-4524-8A10-C396F9C1729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27BF44E-0D26-4579-8DE8-A0AE5BC5E47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CD869B18-D87B-4909-ACA8-6546C26B47B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F2B4263-E0A1-49E2-9E94-695954F6A49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CDA9EEE4-1D5F-49D0-9D2C-B7EC5CAD9A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E90C45E-906F-42FE-902D-9179B84B72C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72BC876F-C5E2-4229-AEB5-3CF602E184A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8D8E271F-7C8D-48DA-96A5-EBA8FA60CB2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34E4CE9E-6416-438B-A3DA-E07B727C954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5250DD64-DA1E-487D-B3BA-E5E89F86ECA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695127AF-3B89-47D7-9918-47FD08B23F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EBE250C-E88A-4CDF-9F2E-8D479759C63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7EAA0216-E009-4B44-AF32-4960876C751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A6CF7A17-4131-45BC-A839-608D6694059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8DF64B7A-EAED-4C7D-BF6A-CC839949279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2BA1A429-D2E0-4EF6-949E-E449029BF16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D4415FF0-FDAD-4E28-98BA-61C785A9A43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DF38CA06-B542-4A2D-8909-7E8B4916106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C900A4A0-2A6E-421B-8D6A-55A1DF7F719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A8045C3D-E33E-40A7-B0A1-24880A76C79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BAF84255-4B16-4076-85E4-238C1E678A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CF2E1BCB-3DEC-40EE-8514-CC15627CB26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8C61D8E4-F58D-4A27-A1F6-A4FBE535829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25162268-024C-4E33-A82D-B42F4052502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C32F38CD-2F07-4FC7-BCDC-2DD02AD487CC}"/>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ADCD0355-0CD8-4D53-9F8B-E645B9EB222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68C62360-62E6-48D2-A17A-BC765F5FBA46}"/>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41F94C95-6ACE-4616-ABC8-94FB5F6E527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F72D03E1-A9E6-4789-B73E-B99D807AAEB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78839FEF-0DCC-47C0-8226-C21C672E9A0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7B467709-7CAC-4AAB-A083-0A19A2379CB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5E2084D9-6697-4471-9FDC-FA3935C431A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F1E31FFE-EA64-41C5-9348-6DA5C59C623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1F076FAD-E580-424E-962B-1FCF0C5020D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1B32E8CE-12B2-421F-ADA0-671CDD54E54B}"/>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478FB439-7114-4F86-874C-3B56C0411F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0C7DA36A-5108-42A6-8414-632928B6494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3F9174AB-62AF-41BE-9C0D-22D93AA0B3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72" name="直線コネクタ 71">
          <a:extLst>
            <a:ext uri="{FF2B5EF4-FFF2-40B4-BE49-F238E27FC236}">
              <a16:creationId xmlns:a16="http://schemas.microsoft.com/office/drawing/2014/main" id="{531696D0-3ACF-41D3-823D-48C42698C124}"/>
            </a:ext>
          </a:extLst>
        </xdr:cNvPr>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E5AE67D7-01C4-44B1-9FC1-7A52D968AE69}"/>
            </a:ext>
          </a:extLst>
        </xdr:cNvPr>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74" name="直線コネクタ 73">
          <a:extLst>
            <a:ext uri="{FF2B5EF4-FFF2-40B4-BE49-F238E27FC236}">
              <a16:creationId xmlns:a16="http://schemas.microsoft.com/office/drawing/2014/main" id="{26F96B2E-78C1-4321-9CCE-E0C485C278AD}"/>
            </a:ext>
          </a:extLst>
        </xdr:cNvPr>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C3B61DE4-2BDE-48B9-974B-F5F4C157C0A2}"/>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14072545-E3EB-4D5B-B00A-0D8E3CBE4754}"/>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20534F12-9FF2-40BF-AB8C-A7E0FB53998B}"/>
            </a:ext>
          </a:extLst>
        </xdr:cNvPr>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78" name="フローチャート: 判断 77">
          <a:extLst>
            <a:ext uri="{FF2B5EF4-FFF2-40B4-BE49-F238E27FC236}">
              <a16:creationId xmlns:a16="http://schemas.microsoft.com/office/drawing/2014/main" id="{87361308-D420-4CF7-9F41-04FB7BAC24AB}"/>
            </a:ext>
          </a:extLst>
        </xdr:cNvPr>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a:extLst>
            <a:ext uri="{FF2B5EF4-FFF2-40B4-BE49-F238E27FC236}">
              <a16:creationId xmlns:a16="http://schemas.microsoft.com/office/drawing/2014/main" id="{15F6FBCE-EB91-496C-905D-235C1C8023D2}"/>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17162</xdr:rowOff>
    </xdr:from>
    <xdr:ext cx="405111" cy="259045"/>
    <xdr:sp macro="" textlink="">
      <xdr:nvSpPr>
        <xdr:cNvPr id="80" name="n_1aveValue【体育館・プール】&#10;有形固定資産減価償却率">
          <a:extLst>
            <a:ext uri="{FF2B5EF4-FFF2-40B4-BE49-F238E27FC236}">
              <a16:creationId xmlns:a16="http://schemas.microsoft.com/office/drawing/2014/main" id="{299559DB-17F1-4B57-A8A2-832C669A26FA}"/>
            </a:ext>
          </a:extLst>
        </xdr:cNvPr>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107315</xdr:rowOff>
    </xdr:from>
    <xdr:to>
      <xdr:col>15</xdr:col>
      <xdr:colOff>101600</xdr:colOff>
      <xdr:row>60</xdr:row>
      <xdr:rowOff>37465</xdr:rowOff>
    </xdr:to>
    <xdr:sp macro="" textlink="">
      <xdr:nvSpPr>
        <xdr:cNvPr id="81" name="フローチャート: 判断 80">
          <a:extLst>
            <a:ext uri="{FF2B5EF4-FFF2-40B4-BE49-F238E27FC236}">
              <a16:creationId xmlns:a16="http://schemas.microsoft.com/office/drawing/2014/main" id="{5586497E-B2EB-45A5-BB02-2F8B80F2687B}"/>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28592</xdr:rowOff>
    </xdr:from>
    <xdr:ext cx="405111" cy="259045"/>
    <xdr:sp macro="" textlink="">
      <xdr:nvSpPr>
        <xdr:cNvPr id="82" name="n_2aveValue【体育館・プール】&#10;有形固定資産減価償却率">
          <a:extLst>
            <a:ext uri="{FF2B5EF4-FFF2-40B4-BE49-F238E27FC236}">
              <a16:creationId xmlns:a16="http://schemas.microsoft.com/office/drawing/2014/main" id="{BC51674C-96BF-4DE1-936C-612955DA7345}"/>
            </a:ext>
          </a:extLst>
        </xdr:cNvPr>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118745</xdr:rowOff>
    </xdr:from>
    <xdr:to>
      <xdr:col>10</xdr:col>
      <xdr:colOff>165100</xdr:colOff>
      <xdr:row>60</xdr:row>
      <xdr:rowOff>48895</xdr:rowOff>
    </xdr:to>
    <xdr:sp macro="" textlink="">
      <xdr:nvSpPr>
        <xdr:cNvPr id="83" name="フローチャート: 判断 82">
          <a:extLst>
            <a:ext uri="{FF2B5EF4-FFF2-40B4-BE49-F238E27FC236}">
              <a16:creationId xmlns:a16="http://schemas.microsoft.com/office/drawing/2014/main" id="{04AE6A05-2365-4575-8506-2E412333FBEB}"/>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65422</xdr:rowOff>
    </xdr:from>
    <xdr:ext cx="405111" cy="259045"/>
    <xdr:sp macro="" textlink="">
      <xdr:nvSpPr>
        <xdr:cNvPr id="84" name="n_3aveValue【体育館・プール】&#10;有形固定資産減価償却率">
          <a:extLst>
            <a:ext uri="{FF2B5EF4-FFF2-40B4-BE49-F238E27FC236}">
              <a16:creationId xmlns:a16="http://schemas.microsoft.com/office/drawing/2014/main" id="{B21E1CC9-8D04-4CE8-85C1-ED469AB2AF13}"/>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AF3366B-ED5B-40DB-B785-EFB632A6D5B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9CAB13E-47E2-4DD9-AC31-FA841B0D2E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1833B98-A747-4849-BE84-AA70174A8F9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E09076F-3958-4575-AC05-AC5E3063E0C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23336E94-00B2-4213-BA46-1CA5D791BA5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31115</xdr:rowOff>
    </xdr:from>
    <xdr:to>
      <xdr:col>24</xdr:col>
      <xdr:colOff>114300</xdr:colOff>
      <xdr:row>59</xdr:row>
      <xdr:rowOff>132715</xdr:rowOff>
    </xdr:to>
    <xdr:sp macro="" textlink="">
      <xdr:nvSpPr>
        <xdr:cNvPr id="90" name="楕円 89">
          <a:extLst>
            <a:ext uri="{FF2B5EF4-FFF2-40B4-BE49-F238E27FC236}">
              <a16:creationId xmlns:a16="http://schemas.microsoft.com/office/drawing/2014/main" id="{67EBFEB5-8FAE-4683-AFC9-F5239D2B74C4}"/>
            </a:ext>
          </a:extLst>
        </xdr:cNvPr>
        <xdr:cNvSpPr/>
      </xdr:nvSpPr>
      <xdr:spPr>
        <a:xfrm>
          <a:off x="45847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53992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A980226-B5ED-4462-B4E8-83D7B0EFBFA1}"/>
            </a:ext>
          </a:extLst>
        </xdr:cNvPr>
        <xdr:cNvSpPr txBox="1"/>
      </xdr:nvSpPr>
      <xdr:spPr>
        <a:xfrm>
          <a:off x="4673600"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78740</xdr:rowOff>
    </xdr:from>
    <xdr:to>
      <xdr:col>20</xdr:col>
      <xdr:colOff>38100</xdr:colOff>
      <xdr:row>60</xdr:row>
      <xdr:rowOff>8890</xdr:rowOff>
    </xdr:to>
    <xdr:sp macro="" textlink="">
      <xdr:nvSpPr>
        <xdr:cNvPr id="92" name="楕円 91">
          <a:extLst>
            <a:ext uri="{FF2B5EF4-FFF2-40B4-BE49-F238E27FC236}">
              <a16:creationId xmlns:a16="http://schemas.microsoft.com/office/drawing/2014/main" id="{F385A5EA-F715-4D73-BFE2-0B7CAFBE1FBE}"/>
            </a:ext>
          </a:extLst>
        </xdr:cNvPr>
        <xdr:cNvSpPr/>
      </xdr:nvSpPr>
      <xdr:spPr>
        <a:xfrm>
          <a:off x="3746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81915</xdr:rowOff>
    </xdr:from>
    <xdr:to>
      <xdr:col>24</xdr:col>
      <xdr:colOff>63500</xdr:colOff>
      <xdr:row>59</xdr:row>
      <xdr:rowOff>129540</xdr:rowOff>
    </xdr:to>
    <xdr:cxnSp macro="">
      <xdr:nvCxnSpPr>
        <xdr:cNvPr id="93" name="直線コネクタ 92">
          <a:extLst>
            <a:ext uri="{FF2B5EF4-FFF2-40B4-BE49-F238E27FC236}">
              <a16:creationId xmlns:a16="http://schemas.microsoft.com/office/drawing/2014/main" id="{A62D98A1-403F-48AA-9F51-50EC7E79862A}"/>
            </a:ext>
          </a:extLst>
        </xdr:cNvPr>
        <xdr:cNvCxnSpPr/>
      </xdr:nvCxnSpPr>
      <xdr:spPr>
        <a:xfrm flipV="1">
          <a:off x="3797300" y="1019746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50165</xdr:rowOff>
    </xdr:from>
    <xdr:to>
      <xdr:col>15</xdr:col>
      <xdr:colOff>101600</xdr:colOff>
      <xdr:row>58</xdr:row>
      <xdr:rowOff>151765</xdr:rowOff>
    </xdr:to>
    <xdr:sp macro="" textlink="">
      <xdr:nvSpPr>
        <xdr:cNvPr id="94" name="楕円 93">
          <a:extLst>
            <a:ext uri="{FF2B5EF4-FFF2-40B4-BE49-F238E27FC236}">
              <a16:creationId xmlns:a16="http://schemas.microsoft.com/office/drawing/2014/main" id="{CDE6EF0B-8BC2-4084-AE64-BB8CE22EDD10}"/>
            </a:ext>
          </a:extLst>
        </xdr:cNvPr>
        <xdr:cNvSpPr/>
      </xdr:nvSpPr>
      <xdr:spPr>
        <a:xfrm>
          <a:off x="2857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100965</xdr:rowOff>
    </xdr:from>
    <xdr:to>
      <xdr:col>19</xdr:col>
      <xdr:colOff>177800</xdr:colOff>
      <xdr:row>59</xdr:row>
      <xdr:rowOff>129540</xdr:rowOff>
    </xdr:to>
    <xdr:cxnSp macro="">
      <xdr:nvCxnSpPr>
        <xdr:cNvPr id="95" name="直線コネクタ 94">
          <a:extLst>
            <a:ext uri="{FF2B5EF4-FFF2-40B4-BE49-F238E27FC236}">
              <a16:creationId xmlns:a16="http://schemas.microsoft.com/office/drawing/2014/main" id="{64D024A1-B93E-4611-8737-09A6EFDA7A75}"/>
            </a:ext>
          </a:extLst>
        </xdr:cNvPr>
        <xdr:cNvCxnSpPr/>
      </xdr:nvCxnSpPr>
      <xdr:spPr>
        <a:xfrm>
          <a:off x="2908300" y="1004506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25417</xdr:rowOff>
    </xdr:from>
    <xdr:ext cx="405111" cy="259045"/>
    <xdr:sp macro="" textlink="">
      <xdr:nvSpPr>
        <xdr:cNvPr id="96" name="n_1mainValue【体育館・プール】&#10;有形固定資産減価償却率">
          <a:extLst>
            <a:ext uri="{FF2B5EF4-FFF2-40B4-BE49-F238E27FC236}">
              <a16:creationId xmlns:a16="http://schemas.microsoft.com/office/drawing/2014/main" id="{C091E3A2-1298-4F93-A23D-DBE5B6E43077}"/>
            </a:ext>
          </a:extLst>
        </xdr:cNvPr>
        <xdr:cNvSpPr txBox="1"/>
      </xdr:nvSpPr>
      <xdr:spPr>
        <a:xfrm>
          <a:off x="3582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168292</xdr:rowOff>
    </xdr:from>
    <xdr:ext cx="405111" cy="259045"/>
    <xdr:sp macro="" textlink="">
      <xdr:nvSpPr>
        <xdr:cNvPr id="97" name="n_2mainValue【体育館・プール】&#10;有形固定資産減価償却率">
          <a:extLst>
            <a:ext uri="{FF2B5EF4-FFF2-40B4-BE49-F238E27FC236}">
              <a16:creationId xmlns:a16="http://schemas.microsoft.com/office/drawing/2014/main" id="{BFDDBAD6-A351-4A32-9DA1-128FA0C06171}"/>
            </a:ext>
          </a:extLst>
        </xdr:cNvPr>
        <xdr:cNvSpPr txBox="1"/>
      </xdr:nvSpPr>
      <xdr:spPr>
        <a:xfrm>
          <a:off x="27057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2E125408-10A2-4EAA-A2E0-A78C9850E19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7F9F0863-F60B-4A0D-8188-A8473A8612E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E092F751-C9FC-4F08-B4CF-410DFFEA771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587B86C2-2F25-461D-B627-3DA07CBCB71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13DCFEFF-2C36-4BD4-AC2E-EDBDD2C9A5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3E666FAC-A0CB-401D-8A18-7B7D2D49023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787756F8-CF1C-424F-9A33-E0B303A646E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11AEAFD6-297E-4A16-9A27-73FB7263C2D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D3F06A33-555B-4826-9639-81BABF2896C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95EEB986-F6C0-4909-95DF-4CAE02A665A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a:extLst>
            <a:ext uri="{FF2B5EF4-FFF2-40B4-BE49-F238E27FC236}">
              <a16:creationId xmlns:a16="http://schemas.microsoft.com/office/drawing/2014/main" id="{DE137D4F-3864-4436-AA33-AE22A1E8397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a:extLst>
            <a:ext uri="{FF2B5EF4-FFF2-40B4-BE49-F238E27FC236}">
              <a16:creationId xmlns:a16="http://schemas.microsoft.com/office/drawing/2014/main" id="{62FEBD76-83A1-4E70-9905-A11EABE36D5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a:extLst>
            <a:ext uri="{FF2B5EF4-FFF2-40B4-BE49-F238E27FC236}">
              <a16:creationId xmlns:a16="http://schemas.microsoft.com/office/drawing/2014/main" id="{AFF7ABB8-CB0C-4CAB-9C70-27EC2826429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a:extLst>
            <a:ext uri="{FF2B5EF4-FFF2-40B4-BE49-F238E27FC236}">
              <a16:creationId xmlns:a16="http://schemas.microsoft.com/office/drawing/2014/main" id="{636F98BC-1428-41B9-8D99-8DD43020FBB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a:extLst>
            <a:ext uri="{FF2B5EF4-FFF2-40B4-BE49-F238E27FC236}">
              <a16:creationId xmlns:a16="http://schemas.microsoft.com/office/drawing/2014/main" id="{1FFD7F57-F4A1-44AE-9D76-75D290DC808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a:extLst>
            <a:ext uri="{FF2B5EF4-FFF2-40B4-BE49-F238E27FC236}">
              <a16:creationId xmlns:a16="http://schemas.microsoft.com/office/drawing/2014/main" id="{5DF94DF8-5B39-4831-8CA7-4B0BA5FCE8E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a:extLst>
            <a:ext uri="{FF2B5EF4-FFF2-40B4-BE49-F238E27FC236}">
              <a16:creationId xmlns:a16="http://schemas.microsoft.com/office/drawing/2014/main" id="{B4576C5D-9D51-43CB-826E-27F631DB0F0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a:extLst>
            <a:ext uri="{FF2B5EF4-FFF2-40B4-BE49-F238E27FC236}">
              <a16:creationId xmlns:a16="http://schemas.microsoft.com/office/drawing/2014/main" id="{31C049A3-BBBB-4DBF-9B6D-0CE3608BAA6D}"/>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a:extLst>
            <a:ext uri="{FF2B5EF4-FFF2-40B4-BE49-F238E27FC236}">
              <a16:creationId xmlns:a16="http://schemas.microsoft.com/office/drawing/2014/main" id="{2B718367-9A2D-4B9B-A82E-D593863CA2A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a:extLst>
            <a:ext uri="{FF2B5EF4-FFF2-40B4-BE49-F238E27FC236}">
              <a16:creationId xmlns:a16="http://schemas.microsoft.com/office/drawing/2014/main" id="{A639E0C2-C1EC-4BD1-A7D9-3FD3C11078B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a:extLst>
            <a:ext uri="{FF2B5EF4-FFF2-40B4-BE49-F238E27FC236}">
              <a16:creationId xmlns:a16="http://schemas.microsoft.com/office/drawing/2014/main" id="{255C4AE6-7D18-4EB5-A580-92B98292E58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a:extLst>
            <a:ext uri="{FF2B5EF4-FFF2-40B4-BE49-F238E27FC236}">
              <a16:creationId xmlns:a16="http://schemas.microsoft.com/office/drawing/2014/main" id="{4172059A-365C-4143-BFEF-70FE897AE2D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421ED3E1-BEA8-4744-A6D2-851DD391C23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a:extLst>
            <a:ext uri="{FF2B5EF4-FFF2-40B4-BE49-F238E27FC236}">
              <a16:creationId xmlns:a16="http://schemas.microsoft.com/office/drawing/2014/main" id="{D32FFECC-02D2-4A4A-A552-08A222C9784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CB682AE9-9A76-46B4-AA12-788B20E5DD8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123" name="直線コネクタ 122">
          <a:extLst>
            <a:ext uri="{FF2B5EF4-FFF2-40B4-BE49-F238E27FC236}">
              <a16:creationId xmlns:a16="http://schemas.microsoft.com/office/drawing/2014/main" id="{C17AB596-B351-412B-91B0-A8BC198352A0}"/>
            </a:ext>
          </a:extLst>
        </xdr:cNvPr>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24" name="【体育館・プール】&#10;一人当たり面積最小値テキスト">
          <a:extLst>
            <a:ext uri="{FF2B5EF4-FFF2-40B4-BE49-F238E27FC236}">
              <a16:creationId xmlns:a16="http://schemas.microsoft.com/office/drawing/2014/main" id="{7B2F2F1A-9132-41CE-A412-B195D0934733}"/>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25" name="直線コネクタ 124">
          <a:extLst>
            <a:ext uri="{FF2B5EF4-FFF2-40B4-BE49-F238E27FC236}">
              <a16:creationId xmlns:a16="http://schemas.microsoft.com/office/drawing/2014/main" id="{11C8F677-691D-42C0-BC53-6A275EE52B9A}"/>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126" name="【体育館・プール】&#10;一人当たり面積最大値テキスト">
          <a:extLst>
            <a:ext uri="{FF2B5EF4-FFF2-40B4-BE49-F238E27FC236}">
              <a16:creationId xmlns:a16="http://schemas.microsoft.com/office/drawing/2014/main" id="{30BBDE4F-8136-436E-85C8-1892335B3607}"/>
            </a:ext>
          </a:extLst>
        </xdr:cNvPr>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127" name="直線コネクタ 126">
          <a:extLst>
            <a:ext uri="{FF2B5EF4-FFF2-40B4-BE49-F238E27FC236}">
              <a16:creationId xmlns:a16="http://schemas.microsoft.com/office/drawing/2014/main" id="{43024AF3-F242-47FD-9038-608F6BB2E66C}"/>
            </a:ext>
          </a:extLst>
        </xdr:cNvPr>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4734</xdr:rowOff>
    </xdr:from>
    <xdr:ext cx="469744" cy="259045"/>
    <xdr:sp macro="" textlink="">
      <xdr:nvSpPr>
        <xdr:cNvPr id="128" name="【体育館・プール】&#10;一人当たり面積平均値テキスト">
          <a:extLst>
            <a:ext uri="{FF2B5EF4-FFF2-40B4-BE49-F238E27FC236}">
              <a16:creationId xmlns:a16="http://schemas.microsoft.com/office/drawing/2014/main" id="{1514AE0E-FA8E-4EDB-824D-038F37CD6364}"/>
            </a:ext>
          </a:extLst>
        </xdr:cNvPr>
        <xdr:cNvSpPr txBox="1"/>
      </xdr:nvSpPr>
      <xdr:spPr>
        <a:xfrm>
          <a:off x="10515600" y="1029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129" name="フローチャート: 判断 128">
          <a:extLst>
            <a:ext uri="{FF2B5EF4-FFF2-40B4-BE49-F238E27FC236}">
              <a16:creationId xmlns:a16="http://schemas.microsoft.com/office/drawing/2014/main" id="{14FA216F-5FA1-4ED2-B4CD-F19143267CD8}"/>
            </a:ext>
          </a:extLst>
        </xdr:cNvPr>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130" name="フローチャート: 判断 129">
          <a:extLst>
            <a:ext uri="{FF2B5EF4-FFF2-40B4-BE49-F238E27FC236}">
              <a16:creationId xmlns:a16="http://schemas.microsoft.com/office/drawing/2014/main" id="{7BDDD094-AAC0-42B2-B506-A420737F759A}"/>
            </a:ext>
          </a:extLst>
        </xdr:cNvPr>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127743</xdr:rowOff>
    </xdr:from>
    <xdr:ext cx="469744" cy="259045"/>
    <xdr:sp macro="" textlink="">
      <xdr:nvSpPr>
        <xdr:cNvPr id="131" name="n_1aveValue【体育館・プール】&#10;一人当たり面積">
          <a:extLst>
            <a:ext uri="{FF2B5EF4-FFF2-40B4-BE49-F238E27FC236}">
              <a16:creationId xmlns:a16="http://schemas.microsoft.com/office/drawing/2014/main" id="{48E226B7-CAC0-4633-B371-22796E0AF86D}"/>
            </a:ext>
          </a:extLst>
        </xdr:cNvPr>
        <xdr:cNvSpPr txBox="1"/>
      </xdr:nvSpPr>
      <xdr:spPr>
        <a:xfrm>
          <a:off x="93917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104322</xdr:rowOff>
    </xdr:from>
    <xdr:to>
      <xdr:col>46</xdr:col>
      <xdr:colOff>38100</xdr:colOff>
      <xdr:row>61</xdr:row>
      <xdr:rowOff>34472</xdr:rowOff>
    </xdr:to>
    <xdr:sp macro="" textlink="">
      <xdr:nvSpPr>
        <xdr:cNvPr id="132" name="フローチャート: 判断 131">
          <a:extLst>
            <a:ext uri="{FF2B5EF4-FFF2-40B4-BE49-F238E27FC236}">
              <a16:creationId xmlns:a16="http://schemas.microsoft.com/office/drawing/2014/main" id="{2EF82255-DFDB-4DE4-8712-E5CDAC562200}"/>
            </a:ext>
          </a:extLst>
        </xdr:cNvPr>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50999</xdr:rowOff>
    </xdr:from>
    <xdr:ext cx="469744" cy="259045"/>
    <xdr:sp macro="" textlink="">
      <xdr:nvSpPr>
        <xdr:cNvPr id="133" name="n_2aveValue【体育館・プール】&#10;一人当たり面積">
          <a:extLst>
            <a:ext uri="{FF2B5EF4-FFF2-40B4-BE49-F238E27FC236}">
              <a16:creationId xmlns:a16="http://schemas.microsoft.com/office/drawing/2014/main" id="{46442CCC-7527-400F-AB98-82B5E83ECA78}"/>
            </a:ext>
          </a:extLst>
        </xdr:cNvPr>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19413</xdr:rowOff>
    </xdr:from>
    <xdr:to>
      <xdr:col>41</xdr:col>
      <xdr:colOff>101600</xdr:colOff>
      <xdr:row>61</xdr:row>
      <xdr:rowOff>121013</xdr:rowOff>
    </xdr:to>
    <xdr:sp macro="" textlink="">
      <xdr:nvSpPr>
        <xdr:cNvPr id="134" name="フローチャート: 判断 133">
          <a:extLst>
            <a:ext uri="{FF2B5EF4-FFF2-40B4-BE49-F238E27FC236}">
              <a16:creationId xmlns:a16="http://schemas.microsoft.com/office/drawing/2014/main" id="{3328B5C9-E526-4F87-AA39-CC3FFC69DED4}"/>
            </a:ext>
          </a:extLst>
        </xdr:cNvPr>
        <xdr:cNvSpPr/>
      </xdr:nvSpPr>
      <xdr:spPr>
        <a:xfrm>
          <a:off x="7810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137540</xdr:rowOff>
    </xdr:from>
    <xdr:ext cx="469744" cy="259045"/>
    <xdr:sp macro="" textlink="">
      <xdr:nvSpPr>
        <xdr:cNvPr id="135" name="n_3aveValue【体育館・プール】&#10;一人当たり面積">
          <a:extLst>
            <a:ext uri="{FF2B5EF4-FFF2-40B4-BE49-F238E27FC236}">
              <a16:creationId xmlns:a16="http://schemas.microsoft.com/office/drawing/2014/main" id="{256D28AA-5ECA-46C7-B7A4-881C36E8C65D}"/>
            </a:ext>
          </a:extLst>
        </xdr:cNvPr>
        <xdr:cNvSpPr txBox="1"/>
      </xdr:nvSpPr>
      <xdr:spPr>
        <a:xfrm>
          <a:off x="7626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72F2C45D-6030-4F24-BB83-F6FD543CC8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5A4934AD-D9B3-4D10-85BA-76C26E50C0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F499D045-09DF-41E4-9C66-68E5F565CA4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D00A7D4A-9E8E-4DA0-9ADC-C9C4A989216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F044144-BC8A-49CC-8EA6-A8BF5DF8FAA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140244</xdr:rowOff>
    </xdr:from>
    <xdr:to>
      <xdr:col>55</xdr:col>
      <xdr:colOff>50800</xdr:colOff>
      <xdr:row>62</xdr:row>
      <xdr:rowOff>70394</xdr:rowOff>
    </xdr:to>
    <xdr:sp macro="" textlink="">
      <xdr:nvSpPr>
        <xdr:cNvPr id="141" name="楕円 140">
          <a:extLst>
            <a:ext uri="{FF2B5EF4-FFF2-40B4-BE49-F238E27FC236}">
              <a16:creationId xmlns:a16="http://schemas.microsoft.com/office/drawing/2014/main" id="{A3600A9A-6974-416B-B016-028F440D7F89}"/>
            </a:ext>
          </a:extLst>
        </xdr:cNvPr>
        <xdr:cNvSpPr/>
      </xdr:nvSpPr>
      <xdr:spPr>
        <a:xfrm>
          <a:off x="104267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118671</xdr:rowOff>
    </xdr:from>
    <xdr:ext cx="469744" cy="259045"/>
    <xdr:sp macro="" textlink="">
      <xdr:nvSpPr>
        <xdr:cNvPr id="142" name="【体育館・プール】&#10;一人当たり面積該当値テキスト">
          <a:extLst>
            <a:ext uri="{FF2B5EF4-FFF2-40B4-BE49-F238E27FC236}">
              <a16:creationId xmlns:a16="http://schemas.microsoft.com/office/drawing/2014/main" id="{488F05DC-D850-468F-BE3E-36714DA865E4}"/>
            </a:ext>
          </a:extLst>
        </xdr:cNvPr>
        <xdr:cNvSpPr txBox="1"/>
      </xdr:nvSpPr>
      <xdr:spPr>
        <a:xfrm>
          <a:off x="10515600" y="1057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148409</xdr:rowOff>
    </xdr:from>
    <xdr:to>
      <xdr:col>50</xdr:col>
      <xdr:colOff>165100</xdr:colOff>
      <xdr:row>62</xdr:row>
      <xdr:rowOff>78559</xdr:rowOff>
    </xdr:to>
    <xdr:sp macro="" textlink="">
      <xdr:nvSpPr>
        <xdr:cNvPr id="143" name="楕円 142">
          <a:extLst>
            <a:ext uri="{FF2B5EF4-FFF2-40B4-BE49-F238E27FC236}">
              <a16:creationId xmlns:a16="http://schemas.microsoft.com/office/drawing/2014/main" id="{0ED8BC3C-9483-43F1-9B63-460DA628DDF6}"/>
            </a:ext>
          </a:extLst>
        </xdr:cNvPr>
        <xdr:cNvSpPr/>
      </xdr:nvSpPr>
      <xdr:spPr>
        <a:xfrm>
          <a:off x="9588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19594</xdr:rowOff>
    </xdr:from>
    <xdr:to>
      <xdr:col>55</xdr:col>
      <xdr:colOff>0</xdr:colOff>
      <xdr:row>62</xdr:row>
      <xdr:rowOff>27759</xdr:rowOff>
    </xdr:to>
    <xdr:cxnSp macro="">
      <xdr:nvCxnSpPr>
        <xdr:cNvPr id="144" name="直線コネクタ 143">
          <a:extLst>
            <a:ext uri="{FF2B5EF4-FFF2-40B4-BE49-F238E27FC236}">
              <a16:creationId xmlns:a16="http://schemas.microsoft.com/office/drawing/2014/main" id="{427B17C0-6222-40AF-B137-267556D52B1F}"/>
            </a:ext>
          </a:extLst>
        </xdr:cNvPr>
        <xdr:cNvCxnSpPr/>
      </xdr:nvCxnSpPr>
      <xdr:spPr>
        <a:xfrm flipV="1">
          <a:off x="9639300" y="1064949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153307</xdr:rowOff>
    </xdr:from>
    <xdr:to>
      <xdr:col>46</xdr:col>
      <xdr:colOff>38100</xdr:colOff>
      <xdr:row>62</xdr:row>
      <xdr:rowOff>83457</xdr:rowOff>
    </xdr:to>
    <xdr:sp macro="" textlink="">
      <xdr:nvSpPr>
        <xdr:cNvPr id="145" name="楕円 144">
          <a:extLst>
            <a:ext uri="{FF2B5EF4-FFF2-40B4-BE49-F238E27FC236}">
              <a16:creationId xmlns:a16="http://schemas.microsoft.com/office/drawing/2014/main" id="{B016F71B-50AF-4430-9F94-075872838E7A}"/>
            </a:ext>
          </a:extLst>
        </xdr:cNvPr>
        <xdr:cNvSpPr/>
      </xdr:nvSpPr>
      <xdr:spPr>
        <a:xfrm>
          <a:off x="8699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27759</xdr:rowOff>
    </xdr:from>
    <xdr:to>
      <xdr:col>50</xdr:col>
      <xdr:colOff>114300</xdr:colOff>
      <xdr:row>62</xdr:row>
      <xdr:rowOff>32657</xdr:rowOff>
    </xdr:to>
    <xdr:cxnSp macro="">
      <xdr:nvCxnSpPr>
        <xdr:cNvPr id="146" name="直線コネクタ 145">
          <a:extLst>
            <a:ext uri="{FF2B5EF4-FFF2-40B4-BE49-F238E27FC236}">
              <a16:creationId xmlns:a16="http://schemas.microsoft.com/office/drawing/2014/main" id="{25CB9040-3BDF-4854-9E72-BE1E7688DA15}"/>
            </a:ext>
          </a:extLst>
        </xdr:cNvPr>
        <xdr:cNvCxnSpPr/>
      </xdr:nvCxnSpPr>
      <xdr:spPr>
        <a:xfrm flipV="1">
          <a:off x="8750300" y="1065765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69686</xdr:rowOff>
    </xdr:from>
    <xdr:ext cx="469744" cy="259045"/>
    <xdr:sp macro="" textlink="">
      <xdr:nvSpPr>
        <xdr:cNvPr id="147" name="n_1mainValue【体育館・プール】&#10;一人当たり面積">
          <a:extLst>
            <a:ext uri="{FF2B5EF4-FFF2-40B4-BE49-F238E27FC236}">
              <a16:creationId xmlns:a16="http://schemas.microsoft.com/office/drawing/2014/main" id="{A2CCC725-C2A4-4470-B1D4-EE1A392517B1}"/>
            </a:ext>
          </a:extLst>
        </xdr:cNvPr>
        <xdr:cNvSpPr txBox="1"/>
      </xdr:nvSpPr>
      <xdr:spPr>
        <a:xfrm>
          <a:off x="9391727" y="1069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74584</xdr:rowOff>
    </xdr:from>
    <xdr:ext cx="469744" cy="259045"/>
    <xdr:sp macro="" textlink="">
      <xdr:nvSpPr>
        <xdr:cNvPr id="148" name="n_2mainValue【体育館・プール】&#10;一人当たり面積">
          <a:extLst>
            <a:ext uri="{FF2B5EF4-FFF2-40B4-BE49-F238E27FC236}">
              <a16:creationId xmlns:a16="http://schemas.microsoft.com/office/drawing/2014/main" id="{54C025A3-701E-4B6D-942A-25FE6AF7F0F8}"/>
            </a:ext>
          </a:extLst>
        </xdr:cNvPr>
        <xdr:cNvSpPr txBox="1"/>
      </xdr:nvSpPr>
      <xdr:spPr>
        <a:xfrm>
          <a:off x="8515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id="{66D76D39-C906-454A-A6FF-996FB804D62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a16="http://schemas.microsoft.com/office/drawing/2014/main" id="{8448DD37-2359-4685-9F91-15A79707099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a16="http://schemas.microsoft.com/office/drawing/2014/main" id="{646E520E-EB85-4BB6-816D-AC467B7E495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a16="http://schemas.microsoft.com/office/drawing/2014/main" id="{0A2C1B33-CDBC-4D22-AD21-C45124167F5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a16="http://schemas.microsoft.com/office/drawing/2014/main" id="{43A61C72-C86C-4C98-B7C0-3570A08E49B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a16="http://schemas.microsoft.com/office/drawing/2014/main" id="{C93374F9-515B-4CF2-A07F-BFB374853F8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a16="http://schemas.microsoft.com/office/drawing/2014/main" id="{7BE4320B-E255-4CCA-9EC1-DD4C0BF419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a16="http://schemas.microsoft.com/office/drawing/2014/main" id="{DE9247FA-1AB4-41BF-98B0-D13001BFDFB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7" name="正方形/長方形 156">
          <a:extLst>
            <a:ext uri="{FF2B5EF4-FFF2-40B4-BE49-F238E27FC236}">
              <a16:creationId xmlns:a16="http://schemas.microsoft.com/office/drawing/2014/main" id="{4EB0FC95-632B-4E73-A836-00620723E38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8" name="正方形/長方形 157">
          <a:extLst>
            <a:ext uri="{FF2B5EF4-FFF2-40B4-BE49-F238E27FC236}">
              <a16:creationId xmlns:a16="http://schemas.microsoft.com/office/drawing/2014/main" id="{99AF4A7F-1087-499F-81C0-0ABFAB71457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9" name="正方形/長方形 158">
          <a:extLst>
            <a:ext uri="{FF2B5EF4-FFF2-40B4-BE49-F238E27FC236}">
              <a16:creationId xmlns:a16="http://schemas.microsoft.com/office/drawing/2014/main" id="{638DC24C-4F5A-4014-83C1-42A498E0CD3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0" name="正方形/長方形 159">
          <a:extLst>
            <a:ext uri="{FF2B5EF4-FFF2-40B4-BE49-F238E27FC236}">
              <a16:creationId xmlns:a16="http://schemas.microsoft.com/office/drawing/2014/main" id="{037B7E08-C25A-4B29-9DD3-11939F3474E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1" name="正方形/長方形 160">
          <a:extLst>
            <a:ext uri="{FF2B5EF4-FFF2-40B4-BE49-F238E27FC236}">
              <a16:creationId xmlns:a16="http://schemas.microsoft.com/office/drawing/2014/main" id="{B6888B6D-2F46-4845-86AE-5F925DAADAE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2" name="正方形/長方形 161">
          <a:extLst>
            <a:ext uri="{FF2B5EF4-FFF2-40B4-BE49-F238E27FC236}">
              <a16:creationId xmlns:a16="http://schemas.microsoft.com/office/drawing/2014/main" id="{811F755B-3022-450A-A670-19702F294C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3" name="正方形/長方形 162">
          <a:extLst>
            <a:ext uri="{FF2B5EF4-FFF2-40B4-BE49-F238E27FC236}">
              <a16:creationId xmlns:a16="http://schemas.microsoft.com/office/drawing/2014/main" id="{66CF0FD1-DDFE-4FC4-A21F-DBDD89B9E7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4" name="正方形/長方形 163">
          <a:extLst>
            <a:ext uri="{FF2B5EF4-FFF2-40B4-BE49-F238E27FC236}">
              <a16:creationId xmlns:a16="http://schemas.microsoft.com/office/drawing/2014/main" id="{8185DA0C-DF92-4F6A-ACAE-CF9055C28B3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5" name="正方形/長方形 164">
          <a:extLst>
            <a:ext uri="{FF2B5EF4-FFF2-40B4-BE49-F238E27FC236}">
              <a16:creationId xmlns:a16="http://schemas.microsoft.com/office/drawing/2014/main" id="{3648C6EF-6708-4706-BB31-52BA4DA9EFA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6" name="正方形/長方形 165">
          <a:extLst>
            <a:ext uri="{FF2B5EF4-FFF2-40B4-BE49-F238E27FC236}">
              <a16:creationId xmlns:a16="http://schemas.microsoft.com/office/drawing/2014/main" id="{4CD058AF-96A4-46F8-9E8E-5E37FDBEDAC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7" name="正方形/長方形 166">
          <a:extLst>
            <a:ext uri="{FF2B5EF4-FFF2-40B4-BE49-F238E27FC236}">
              <a16:creationId xmlns:a16="http://schemas.microsoft.com/office/drawing/2014/main" id="{DF95E7C3-63A9-47DF-A0C4-26C0EC7555B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8" name="正方形/長方形 167">
          <a:extLst>
            <a:ext uri="{FF2B5EF4-FFF2-40B4-BE49-F238E27FC236}">
              <a16:creationId xmlns:a16="http://schemas.microsoft.com/office/drawing/2014/main" id="{41FB98E5-E303-498C-A7EF-0634BF9D986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9" name="正方形/長方形 168">
          <a:extLst>
            <a:ext uri="{FF2B5EF4-FFF2-40B4-BE49-F238E27FC236}">
              <a16:creationId xmlns:a16="http://schemas.microsoft.com/office/drawing/2014/main" id="{A249ABA8-69FB-408F-99AD-1F46EA04FFC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0" name="正方形/長方形 169">
          <a:extLst>
            <a:ext uri="{FF2B5EF4-FFF2-40B4-BE49-F238E27FC236}">
              <a16:creationId xmlns:a16="http://schemas.microsoft.com/office/drawing/2014/main" id="{AE23BAB6-DBCB-479D-A991-8812484C868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1" name="正方形/長方形 170">
          <a:extLst>
            <a:ext uri="{FF2B5EF4-FFF2-40B4-BE49-F238E27FC236}">
              <a16:creationId xmlns:a16="http://schemas.microsoft.com/office/drawing/2014/main" id="{E3436C77-02C5-4217-8E44-83FB7F667CE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2" name="正方形/長方形 171">
          <a:extLst>
            <a:ext uri="{FF2B5EF4-FFF2-40B4-BE49-F238E27FC236}">
              <a16:creationId xmlns:a16="http://schemas.microsoft.com/office/drawing/2014/main" id="{3EDA6224-C165-48BC-A1DE-0DE92EEC369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3" name="テキスト ボックス 172">
          <a:extLst>
            <a:ext uri="{FF2B5EF4-FFF2-40B4-BE49-F238E27FC236}">
              <a16:creationId xmlns:a16="http://schemas.microsoft.com/office/drawing/2014/main" id="{48A1C2C6-A30E-46B8-9D37-962B4C85E8F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4" name="直線コネクタ 173">
          <a:extLst>
            <a:ext uri="{FF2B5EF4-FFF2-40B4-BE49-F238E27FC236}">
              <a16:creationId xmlns:a16="http://schemas.microsoft.com/office/drawing/2014/main" id="{F33C9342-E841-46C0-97C1-D745627A96A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175" name="テキスト ボックス 174">
          <a:extLst>
            <a:ext uri="{FF2B5EF4-FFF2-40B4-BE49-F238E27FC236}">
              <a16:creationId xmlns:a16="http://schemas.microsoft.com/office/drawing/2014/main" id="{04251578-071E-4966-A8F1-116532D13A6F}"/>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76" name="直線コネクタ 175">
          <a:extLst>
            <a:ext uri="{FF2B5EF4-FFF2-40B4-BE49-F238E27FC236}">
              <a16:creationId xmlns:a16="http://schemas.microsoft.com/office/drawing/2014/main" id="{E3F3BF61-0663-4240-8200-375DC14E646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177" name="テキスト ボックス 176">
          <a:extLst>
            <a:ext uri="{FF2B5EF4-FFF2-40B4-BE49-F238E27FC236}">
              <a16:creationId xmlns:a16="http://schemas.microsoft.com/office/drawing/2014/main" id="{F14D1E2F-B7CC-4737-93FB-5CA31AC2207E}"/>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78" name="直線コネクタ 177">
          <a:extLst>
            <a:ext uri="{FF2B5EF4-FFF2-40B4-BE49-F238E27FC236}">
              <a16:creationId xmlns:a16="http://schemas.microsoft.com/office/drawing/2014/main" id="{F9BC7C9B-E75F-4D4F-B357-AE457951897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79" name="テキスト ボックス 178">
          <a:extLst>
            <a:ext uri="{FF2B5EF4-FFF2-40B4-BE49-F238E27FC236}">
              <a16:creationId xmlns:a16="http://schemas.microsoft.com/office/drawing/2014/main" id="{C44258F8-7E17-4E3A-A9C8-945F7EFD4E6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80" name="直線コネクタ 179">
          <a:extLst>
            <a:ext uri="{FF2B5EF4-FFF2-40B4-BE49-F238E27FC236}">
              <a16:creationId xmlns:a16="http://schemas.microsoft.com/office/drawing/2014/main" id="{E664B8BC-D69D-4575-8DE4-B6875FC339A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81" name="テキスト ボックス 180">
          <a:extLst>
            <a:ext uri="{FF2B5EF4-FFF2-40B4-BE49-F238E27FC236}">
              <a16:creationId xmlns:a16="http://schemas.microsoft.com/office/drawing/2014/main" id="{C1B670E4-CEF8-4C71-8ED4-B7784AE7251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82" name="直線コネクタ 181">
          <a:extLst>
            <a:ext uri="{FF2B5EF4-FFF2-40B4-BE49-F238E27FC236}">
              <a16:creationId xmlns:a16="http://schemas.microsoft.com/office/drawing/2014/main" id="{E7E61CB8-1554-4E3B-B624-74CC77B0C6A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83" name="テキスト ボックス 182">
          <a:extLst>
            <a:ext uri="{FF2B5EF4-FFF2-40B4-BE49-F238E27FC236}">
              <a16:creationId xmlns:a16="http://schemas.microsoft.com/office/drawing/2014/main" id="{1EFC7EF6-1819-4DFD-BD06-2BB4B66341E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84" name="直線コネクタ 183">
          <a:extLst>
            <a:ext uri="{FF2B5EF4-FFF2-40B4-BE49-F238E27FC236}">
              <a16:creationId xmlns:a16="http://schemas.microsoft.com/office/drawing/2014/main" id="{74419293-0872-4A06-870F-23A972C3C86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185" name="テキスト ボックス 184">
          <a:extLst>
            <a:ext uri="{FF2B5EF4-FFF2-40B4-BE49-F238E27FC236}">
              <a16:creationId xmlns:a16="http://schemas.microsoft.com/office/drawing/2014/main" id="{4A109E29-1707-4390-9D18-111459E6F2AB}"/>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6" name="直線コネクタ 185">
          <a:extLst>
            <a:ext uri="{FF2B5EF4-FFF2-40B4-BE49-F238E27FC236}">
              <a16:creationId xmlns:a16="http://schemas.microsoft.com/office/drawing/2014/main" id="{8316D9E2-F88B-45A7-96FA-974F076162E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87" name="テキスト ボックス 186">
          <a:extLst>
            <a:ext uri="{FF2B5EF4-FFF2-40B4-BE49-F238E27FC236}">
              <a16:creationId xmlns:a16="http://schemas.microsoft.com/office/drawing/2014/main" id="{8AA03F6F-103A-47DF-8D68-32033B5EA1F1}"/>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8" name="【市民会館】&#10;有形固定資産減価償却率グラフ枠">
          <a:extLst>
            <a:ext uri="{FF2B5EF4-FFF2-40B4-BE49-F238E27FC236}">
              <a16:creationId xmlns:a16="http://schemas.microsoft.com/office/drawing/2014/main" id="{62351765-49C1-4C5B-9A88-475A35AFBD5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107</xdr:row>
      <xdr:rowOff>43814</xdr:rowOff>
    </xdr:to>
    <xdr:cxnSp macro="">
      <xdr:nvCxnSpPr>
        <xdr:cNvPr id="189" name="直線コネクタ 188">
          <a:extLst>
            <a:ext uri="{FF2B5EF4-FFF2-40B4-BE49-F238E27FC236}">
              <a16:creationId xmlns:a16="http://schemas.microsoft.com/office/drawing/2014/main" id="{C8332C9B-48A4-4938-B730-1B016758D2CC}"/>
            </a:ext>
          </a:extLst>
        </xdr:cNvPr>
        <xdr:cNvCxnSpPr/>
      </xdr:nvCxnSpPr>
      <xdr:spPr>
        <a:xfrm flipV="1">
          <a:off x="4634865" y="171602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190" name="【市民会館】&#10;有形固定資産減価償却率最小値テキスト">
          <a:extLst>
            <a:ext uri="{FF2B5EF4-FFF2-40B4-BE49-F238E27FC236}">
              <a16:creationId xmlns:a16="http://schemas.microsoft.com/office/drawing/2014/main" id="{1F61A76F-2F1D-4B6D-912E-23D5488763BD}"/>
            </a:ext>
          </a:extLst>
        </xdr:cNvPr>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191" name="直線コネクタ 190">
          <a:extLst>
            <a:ext uri="{FF2B5EF4-FFF2-40B4-BE49-F238E27FC236}">
              <a16:creationId xmlns:a16="http://schemas.microsoft.com/office/drawing/2014/main" id="{490B0223-0565-4823-AF79-C6F86B41DB3F}"/>
            </a:ext>
          </a:extLst>
        </xdr:cNvPr>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192" name="【市民会館】&#10;有形固定資産減価償却率最大値テキスト">
          <a:extLst>
            <a:ext uri="{FF2B5EF4-FFF2-40B4-BE49-F238E27FC236}">
              <a16:creationId xmlns:a16="http://schemas.microsoft.com/office/drawing/2014/main" id="{F4B46EE8-8339-4AFE-A552-2030B4D76F10}"/>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193" name="直線コネクタ 192">
          <a:extLst>
            <a:ext uri="{FF2B5EF4-FFF2-40B4-BE49-F238E27FC236}">
              <a16:creationId xmlns:a16="http://schemas.microsoft.com/office/drawing/2014/main" id="{E5C5DFF6-9DF1-433B-9D49-94C6CF1AABCC}"/>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47641</xdr:rowOff>
    </xdr:from>
    <xdr:ext cx="405111" cy="259045"/>
    <xdr:sp macro="" textlink="">
      <xdr:nvSpPr>
        <xdr:cNvPr id="194" name="【市民会館】&#10;有形固定資産減価償却率平均値テキスト">
          <a:extLst>
            <a:ext uri="{FF2B5EF4-FFF2-40B4-BE49-F238E27FC236}">
              <a16:creationId xmlns:a16="http://schemas.microsoft.com/office/drawing/2014/main" id="{3D7DA3CD-6771-4FC9-9E81-6004CEB48F2A}"/>
            </a:ext>
          </a:extLst>
        </xdr:cNvPr>
        <xdr:cNvSpPr txBox="1"/>
      </xdr:nvSpPr>
      <xdr:spPr>
        <a:xfrm>
          <a:off x="4673600" y="1787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69214</xdr:rowOff>
    </xdr:from>
    <xdr:to>
      <xdr:col>24</xdr:col>
      <xdr:colOff>114300</xdr:colOff>
      <xdr:row>104</xdr:row>
      <xdr:rowOff>170814</xdr:rowOff>
    </xdr:to>
    <xdr:sp macro="" textlink="">
      <xdr:nvSpPr>
        <xdr:cNvPr id="195" name="フローチャート: 判断 194">
          <a:extLst>
            <a:ext uri="{FF2B5EF4-FFF2-40B4-BE49-F238E27FC236}">
              <a16:creationId xmlns:a16="http://schemas.microsoft.com/office/drawing/2014/main" id="{4648E44D-195F-461E-AA4A-0CE30D16A7D0}"/>
            </a:ext>
          </a:extLst>
        </xdr:cNvPr>
        <xdr:cNvSpPr/>
      </xdr:nvSpPr>
      <xdr:spPr>
        <a:xfrm>
          <a:off x="4584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130175</xdr:rowOff>
    </xdr:from>
    <xdr:to>
      <xdr:col>20</xdr:col>
      <xdr:colOff>38100</xdr:colOff>
      <xdr:row>105</xdr:row>
      <xdr:rowOff>60325</xdr:rowOff>
    </xdr:to>
    <xdr:sp macro="" textlink="">
      <xdr:nvSpPr>
        <xdr:cNvPr id="196" name="フローチャート: 判断 195">
          <a:extLst>
            <a:ext uri="{FF2B5EF4-FFF2-40B4-BE49-F238E27FC236}">
              <a16:creationId xmlns:a16="http://schemas.microsoft.com/office/drawing/2014/main" id="{4229DC70-589C-4BD5-B0BE-CD6CE7373E1A}"/>
            </a:ext>
          </a:extLst>
        </xdr:cNvPr>
        <xdr:cNvSpPr/>
      </xdr:nvSpPr>
      <xdr:spPr>
        <a:xfrm>
          <a:off x="3746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51452</xdr:rowOff>
    </xdr:from>
    <xdr:ext cx="405111" cy="259045"/>
    <xdr:sp macro="" textlink="">
      <xdr:nvSpPr>
        <xdr:cNvPr id="197" name="n_1aveValue【市民会館】&#10;有形固定資産減価償却率">
          <a:extLst>
            <a:ext uri="{FF2B5EF4-FFF2-40B4-BE49-F238E27FC236}">
              <a16:creationId xmlns:a16="http://schemas.microsoft.com/office/drawing/2014/main" id="{B320E42E-35EF-48D3-BAF8-BB74E49CE01F}"/>
            </a:ext>
          </a:extLst>
        </xdr:cNvPr>
        <xdr:cNvSpPr txBox="1"/>
      </xdr:nvSpPr>
      <xdr:spPr>
        <a:xfrm>
          <a:off x="35820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141605</xdr:rowOff>
    </xdr:from>
    <xdr:to>
      <xdr:col>15</xdr:col>
      <xdr:colOff>101600</xdr:colOff>
      <xdr:row>105</xdr:row>
      <xdr:rowOff>71755</xdr:rowOff>
    </xdr:to>
    <xdr:sp macro="" textlink="">
      <xdr:nvSpPr>
        <xdr:cNvPr id="198" name="フローチャート: 判断 197">
          <a:extLst>
            <a:ext uri="{FF2B5EF4-FFF2-40B4-BE49-F238E27FC236}">
              <a16:creationId xmlns:a16="http://schemas.microsoft.com/office/drawing/2014/main" id="{8F0C1505-6C7D-43E2-8EE7-4DEF8D39D367}"/>
            </a:ext>
          </a:extLst>
        </xdr:cNvPr>
        <xdr:cNvSpPr/>
      </xdr:nvSpPr>
      <xdr:spPr>
        <a:xfrm>
          <a:off x="2857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62882</xdr:rowOff>
    </xdr:from>
    <xdr:ext cx="405111" cy="259045"/>
    <xdr:sp macro="" textlink="">
      <xdr:nvSpPr>
        <xdr:cNvPr id="199" name="n_2aveValue【市民会館】&#10;有形固定資産減価償却率">
          <a:extLst>
            <a:ext uri="{FF2B5EF4-FFF2-40B4-BE49-F238E27FC236}">
              <a16:creationId xmlns:a16="http://schemas.microsoft.com/office/drawing/2014/main" id="{8D2500F2-8BD6-4BCF-A648-56FC8A2732F6}"/>
            </a:ext>
          </a:extLst>
        </xdr:cNvPr>
        <xdr:cNvSpPr txBox="1"/>
      </xdr:nvSpPr>
      <xdr:spPr>
        <a:xfrm>
          <a:off x="27057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59689</xdr:rowOff>
    </xdr:from>
    <xdr:to>
      <xdr:col>10</xdr:col>
      <xdr:colOff>165100</xdr:colOff>
      <xdr:row>105</xdr:row>
      <xdr:rowOff>161289</xdr:rowOff>
    </xdr:to>
    <xdr:sp macro="" textlink="">
      <xdr:nvSpPr>
        <xdr:cNvPr id="200" name="フローチャート: 判断 199">
          <a:extLst>
            <a:ext uri="{FF2B5EF4-FFF2-40B4-BE49-F238E27FC236}">
              <a16:creationId xmlns:a16="http://schemas.microsoft.com/office/drawing/2014/main" id="{64C16D0D-6882-43FC-A8D2-4BCA2DD32BB8}"/>
            </a:ext>
          </a:extLst>
        </xdr:cNvPr>
        <xdr:cNvSpPr/>
      </xdr:nvSpPr>
      <xdr:spPr>
        <a:xfrm>
          <a:off x="196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6366</xdr:rowOff>
    </xdr:from>
    <xdr:ext cx="405111" cy="259045"/>
    <xdr:sp macro="" textlink="">
      <xdr:nvSpPr>
        <xdr:cNvPr id="201" name="n_3aveValue【市民会館】&#10;有形固定資産減価償却率">
          <a:extLst>
            <a:ext uri="{FF2B5EF4-FFF2-40B4-BE49-F238E27FC236}">
              <a16:creationId xmlns:a16="http://schemas.microsoft.com/office/drawing/2014/main" id="{AED1034F-84F7-47BB-861E-55B809D1BFE1}"/>
            </a:ext>
          </a:extLst>
        </xdr:cNvPr>
        <xdr:cNvSpPr txBox="1"/>
      </xdr:nvSpPr>
      <xdr:spPr>
        <a:xfrm>
          <a:off x="1816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02" name="テキスト ボックス 201">
          <a:extLst>
            <a:ext uri="{FF2B5EF4-FFF2-40B4-BE49-F238E27FC236}">
              <a16:creationId xmlns:a16="http://schemas.microsoft.com/office/drawing/2014/main" id="{313C2A6B-3461-4753-B3DF-CC19D16A428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3" name="テキスト ボックス 202">
          <a:extLst>
            <a:ext uri="{FF2B5EF4-FFF2-40B4-BE49-F238E27FC236}">
              <a16:creationId xmlns:a16="http://schemas.microsoft.com/office/drawing/2014/main" id="{94EC4A90-6EDD-4D5D-A919-C4C704FD222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4" name="テキスト ボックス 203">
          <a:extLst>
            <a:ext uri="{FF2B5EF4-FFF2-40B4-BE49-F238E27FC236}">
              <a16:creationId xmlns:a16="http://schemas.microsoft.com/office/drawing/2014/main" id="{AA40DD4C-B0BC-4A3C-97EE-94E1B6AFD18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5" name="テキスト ボックス 204">
          <a:extLst>
            <a:ext uri="{FF2B5EF4-FFF2-40B4-BE49-F238E27FC236}">
              <a16:creationId xmlns:a16="http://schemas.microsoft.com/office/drawing/2014/main" id="{D16C57EE-207C-47D5-9E19-57825A536B7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6" name="テキスト ボックス 205">
          <a:extLst>
            <a:ext uri="{FF2B5EF4-FFF2-40B4-BE49-F238E27FC236}">
              <a16:creationId xmlns:a16="http://schemas.microsoft.com/office/drawing/2014/main" id="{2DAA7215-1A06-495B-86F3-E3CF7C4D777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162561</xdr:rowOff>
    </xdr:from>
    <xdr:to>
      <xdr:col>24</xdr:col>
      <xdr:colOff>114300</xdr:colOff>
      <xdr:row>102</xdr:row>
      <xdr:rowOff>92711</xdr:rowOff>
    </xdr:to>
    <xdr:sp macro="" textlink="">
      <xdr:nvSpPr>
        <xdr:cNvPr id="207" name="楕円 206">
          <a:extLst>
            <a:ext uri="{FF2B5EF4-FFF2-40B4-BE49-F238E27FC236}">
              <a16:creationId xmlns:a16="http://schemas.microsoft.com/office/drawing/2014/main" id="{17B705BB-80CB-4959-9737-1306C76D8385}"/>
            </a:ext>
          </a:extLst>
        </xdr:cNvPr>
        <xdr:cNvSpPr/>
      </xdr:nvSpPr>
      <xdr:spPr>
        <a:xfrm>
          <a:off x="45847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13988</xdr:rowOff>
    </xdr:from>
    <xdr:ext cx="405111" cy="259045"/>
    <xdr:sp macro="" textlink="">
      <xdr:nvSpPr>
        <xdr:cNvPr id="208" name="【市民会館】&#10;有形固定資産減価償却率該当値テキスト">
          <a:extLst>
            <a:ext uri="{FF2B5EF4-FFF2-40B4-BE49-F238E27FC236}">
              <a16:creationId xmlns:a16="http://schemas.microsoft.com/office/drawing/2014/main" id="{90031F50-87A8-4D71-8864-68F4F74777F9}"/>
            </a:ext>
          </a:extLst>
        </xdr:cNvPr>
        <xdr:cNvSpPr txBox="1"/>
      </xdr:nvSpPr>
      <xdr:spPr>
        <a:xfrm>
          <a:off x="4673600"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38736</xdr:rowOff>
    </xdr:from>
    <xdr:to>
      <xdr:col>20</xdr:col>
      <xdr:colOff>38100</xdr:colOff>
      <xdr:row>102</xdr:row>
      <xdr:rowOff>140336</xdr:rowOff>
    </xdr:to>
    <xdr:sp macro="" textlink="">
      <xdr:nvSpPr>
        <xdr:cNvPr id="209" name="楕円 208">
          <a:extLst>
            <a:ext uri="{FF2B5EF4-FFF2-40B4-BE49-F238E27FC236}">
              <a16:creationId xmlns:a16="http://schemas.microsoft.com/office/drawing/2014/main" id="{0AC082BB-F788-4464-9385-558B833EF3DD}"/>
            </a:ext>
          </a:extLst>
        </xdr:cNvPr>
        <xdr:cNvSpPr/>
      </xdr:nvSpPr>
      <xdr:spPr>
        <a:xfrm>
          <a:off x="37465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41911</xdr:rowOff>
    </xdr:from>
    <xdr:to>
      <xdr:col>24</xdr:col>
      <xdr:colOff>63500</xdr:colOff>
      <xdr:row>102</xdr:row>
      <xdr:rowOff>89536</xdr:rowOff>
    </xdr:to>
    <xdr:cxnSp macro="">
      <xdr:nvCxnSpPr>
        <xdr:cNvPr id="210" name="直線コネクタ 209">
          <a:extLst>
            <a:ext uri="{FF2B5EF4-FFF2-40B4-BE49-F238E27FC236}">
              <a16:creationId xmlns:a16="http://schemas.microsoft.com/office/drawing/2014/main" id="{2C59507A-A7E4-4238-9611-8A5FF17BC13F}"/>
            </a:ext>
          </a:extLst>
        </xdr:cNvPr>
        <xdr:cNvCxnSpPr/>
      </xdr:nvCxnSpPr>
      <xdr:spPr>
        <a:xfrm flipV="1">
          <a:off x="3797300" y="1752981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82550</xdr:rowOff>
    </xdr:from>
    <xdr:to>
      <xdr:col>15</xdr:col>
      <xdr:colOff>101600</xdr:colOff>
      <xdr:row>103</xdr:row>
      <xdr:rowOff>12700</xdr:rowOff>
    </xdr:to>
    <xdr:sp macro="" textlink="">
      <xdr:nvSpPr>
        <xdr:cNvPr id="211" name="楕円 210">
          <a:extLst>
            <a:ext uri="{FF2B5EF4-FFF2-40B4-BE49-F238E27FC236}">
              <a16:creationId xmlns:a16="http://schemas.microsoft.com/office/drawing/2014/main" id="{C811BEE6-CC50-4E7C-952B-CD0E2EC9B410}"/>
            </a:ext>
          </a:extLst>
        </xdr:cNvPr>
        <xdr:cNvSpPr/>
      </xdr:nvSpPr>
      <xdr:spPr>
        <a:xfrm>
          <a:off x="2857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89536</xdr:rowOff>
    </xdr:from>
    <xdr:to>
      <xdr:col>19</xdr:col>
      <xdr:colOff>177800</xdr:colOff>
      <xdr:row>102</xdr:row>
      <xdr:rowOff>133350</xdr:rowOff>
    </xdr:to>
    <xdr:cxnSp macro="">
      <xdr:nvCxnSpPr>
        <xdr:cNvPr id="212" name="直線コネクタ 211">
          <a:extLst>
            <a:ext uri="{FF2B5EF4-FFF2-40B4-BE49-F238E27FC236}">
              <a16:creationId xmlns:a16="http://schemas.microsoft.com/office/drawing/2014/main" id="{0CC2FBC6-E9E5-4294-84C0-7C898B2CC79F}"/>
            </a:ext>
          </a:extLst>
        </xdr:cNvPr>
        <xdr:cNvCxnSpPr/>
      </xdr:nvCxnSpPr>
      <xdr:spPr>
        <a:xfrm flipV="1">
          <a:off x="2908300" y="175774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156863</xdr:rowOff>
    </xdr:from>
    <xdr:ext cx="405111" cy="259045"/>
    <xdr:sp macro="" textlink="">
      <xdr:nvSpPr>
        <xdr:cNvPr id="213" name="n_1mainValue【市民会館】&#10;有形固定資産減価償却率">
          <a:extLst>
            <a:ext uri="{FF2B5EF4-FFF2-40B4-BE49-F238E27FC236}">
              <a16:creationId xmlns:a16="http://schemas.microsoft.com/office/drawing/2014/main" id="{FB49A2EC-FAA0-49D6-ACCF-2746AB4199F5}"/>
            </a:ext>
          </a:extLst>
        </xdr:cNvPr>
        <xdr:cNvSpPr txBox="1"/>
      </xdr:nvSpPr>
      <xdr:spPr>
        <a:xfrm>
          <a:off x="3582044" y="1730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29227</xdr:rowOff>
    </xdr:from>
    <xdr:ext cx="405111" cy="259045"/>
    <xdr:sp macro="" textlink="">
      <xdr:nvSpPr>
        <xdr:cNvPr id="214" name="n_2mainValue【市民会館】&#10;有形固定資産減価償却率">
          <a:extLst>
            <a:ext uri="{FF2B5EF4-FFF2-40B4-BE49-F238E27FC236}">
              <a16:creationId xmlns:a16="http://schemas.microsoft.com/office/drawing/2014/main" id="{8169CC1E-F181-4E1F-BC7D-C02E5A8F420D}"/>
            </a:ext>
          </a:extLst>
        </xdr:cNvPr>
        <xdr:cNvSpPr txBox="1"/>
      </xdr:nvSpPr>
      <xdr:spPr>
        <a:xfrm>
          <a:off x="2705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5" name="正方形/長方形 214">
          <a:extLst>
            <a:ext uri="{FF2B5EF4-FFF2-40B4-BE49-F238E27FC236}">
              <a16:creationId xmlns:a16="http://schemas.microsoft.com/office/drawing/2014/main" id="{D7D2EB9C-2B45-465D-900C-EC51DD0BE93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6" name="正方形/長方形 215">
          <a:extLst>
            <a:ext uri="{FF2B5EF4-FFF2-40B4-BE49-F238E27FC236}">
              <a16:creationId xmlns:a16="http://schemas.microsoft.com/office/drawing/2014/main" id="{D17DF160-A935-45F6-9191-B378E1C9584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7" name="正方形/長方形 216">
          <a:extLst>
            <a:ext uri="{FF2B5EF4-FFF2-40B4-BE49-F238E27FC236}">
              <a16:creationId xmlns:a16="http://schemas.microsoft.com/office/drawing/2014/main" id="{3F3736AE-FD59-4B14-B74D-AD3FC1E2D87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8" name="正方形/長方形 217">
          <a:extLst>
            <a:ext uri="{FF2B5EF4-FFF2-40B4-BE49-F238E27FC236}">
              <a16:creationId xmlns:a16="http://schemas.microsoft.com/office/drawing/2014/main" id="{CCB0B9CB-05DC-4B8D-A8FD-CFA56EB688C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9" name="正方形/長方形 218">
          <a:extLst>
            <a:ext uri="{FF2B5EF4-FFF2-40B4-BE49-F238E27FC236}">
              <a16:creationId xmlns:a16="http://schemas.microsoft.com/office/drawing/2014/main" id="{4D588E58-4630-4C96-A4BE-524D1FD7DEB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0" name="正方形/長方形 219">
          <a:extLst>
            <a:ext uri="{FF2B5EF4-FFF2-40B4-BE49-F238E27FC236}">
              <a16:creationId xmlns:a16="http://schemas.microsoft.com/office/drawing/2014/main" id="{CB950E3A-C316-41E0-BEB8-4664B29B47F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1" name="正方形/長方形 220">
          <a:extLst>
            <a:ext uri="{FF2B5EF4-FFF2-40B4-BE49-F238E27FC236}">
              <a16:creationId xmlns:a16="http://schemas.microsoft.com/office/drawing/2014/main" id="{1C2F4420-927C-4B48-9200-DB05BD4D66A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2" name="正方形/長方形 221">
          <a:extLst>
            <a:ext uri="{FF2B5EF4-FFF2-40B4-BE49-F238E27FC236}">
              <a16:creationId xmlns:a16="http://schemas.microsoft.com/office/drawing/2014/main" id="{AE7C7F6F-F261-4012-AEBB-F5788A8BC7C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3" name="テキスト ボックス 222">
          <a:extLst>
            <a:ext uri="{FF2B5EF4-FFF2-40B4-BE49-F238E27FC236}">
              <a16:creationId xmlns:a16="http://schemas.microsoft.com/office/drawing/2014/main" id="{9F42B1D7-9B52-476C-B36F-41E527AC813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4" name="直線コネクタ 223">
          <a:extLst>
            <a:ext uri="{FF2B5EF4-FFF2-40B4-BE49-F238E27FC236}">
              <a16:creationId xmlns:a16="http://schemas.microsoft.com/office/drawing/2014/main" id="{B886457E-0AC1-4CB1-B33B-50283C36B3F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25" name="直線コネクタ 224">
          <a:extLst>
            <a:ext uri="{FF2B5EF4-FFF2-40B4-BE49-F238E27FC236}">
              <a16:creationId xmlns:a16="http://schemas.microsoft.com/office/drawing/2014/main" id="{7AB92D12-59AE-4315-939F-0A0587FA702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26" name="テキスト ボックス 225">
          <a:extLst>
            <a:ext uri="{FF2B5EF4-FFF2-40B4-BE49-F238E27FC236}">
              <a16:creationId xmlns:a16="http://schemas.microsoft.com/office/drawing/2014/main" id="{0A47AC1E-E79B-4055-B74D-331ECED383D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27" name="直線コネクタ 226">
          <a:extLst>
            <a:ext uri="{FF2B5EF4-FFF2-40B4-BE49-F238E27FC236}">
              <a16:creationId xmlns:a16="http://schemas.microsoft.com/office/drawing/2014/main" id="{91438C89-FDE2-4F54-950F-902963A060B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28" name="テキスト ボックス 227">
          <a:extLst>
            <a:ext uri="{FF2B5EF4-FFF2-40B4-BE49-F238E27FC236}">
              <a16:creationId xmlns:a16="http://schemas.microsoft.com/office/drawing/2014/main" id="{261778E3-71BE-48F5-966B-57D61DBB3DA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9" name="直線コネクタ 228">
          <a:extLst>
            <a:ext uri="{FF2B5EF4-FFF2-40B4-BE49-F238E27FC236}">
              <a16:creationId xmlns:a16="http://schemas.microsoft.com/office/drawing/2014/main" id="{E29D4A21-F6B6-4AA8-B65C-7C53C856DB2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30" name="テキスト ボックス 229">
          <a:extLst>
            <a:ext uri="{FF2B5EF4-FFF2-40B4-BE49-F238E27FC236}">
              <a16:creationId xmlns:a16="http://schemas.microsoft.com/office/drawing/2014/main" id="{AA7B4F18-A229-4532-AA51-71BED5B4E8C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31" name="直線コネクタ 230">
          <a:extLst>
            <a:ext uri="{FF2B5EF4-FFF2-40B4-BE49-F238E27FC236}">
              <a16:creationId xmlns:a16="http://schemas.microsoft.com/office/drawing/2014/main" id="{FE455802-05F9-479B-9F77-EC19F63A0E4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32" name="テキスト ボックス 231">
          <a:extLst>
            <a:ext uri="{FF2B5EF4-FFF2-40B4-BE49-F238E27FC236}">
              <a16:creationId xmlns:a16="http://schemas.microsoft.com/office/drawing/2014/main" id="{6270A5C9-9B60-4A5C-9662-AFB4CBFD79F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33" name="直線コネクタ 232">
          <a:extLst>
            <a:ext uri="{FF2B5EF4-FFF2-40B4-BE49-F238E27FC236}">
              <a16:creationId xmlns:a16="http://schemas.microsoft.com/office/drawing/2014/main" id="{0E3E3563-9610-4ADB-8C06-6CC7AA6B9ED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34" name="テキスト ボックス 233">
          <a:extLst>
            <a:ext uri="{FF2B5EF4-FFF2-40B4-BE49-F238E27FC236}">
              <a16:creationId xmlns:a16="http://schemas.microsoft.com/office/drawing/2014/main" id="{F8A0B88A-FB25-4C6C-A3E8-D658FF64071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5" name="直線コネクタ 234">
          <a:extLst>
            <a:ext uri="{FF2B5EF4-FFF2-40B4-BE49-F238E27FC236}">
              <a16:creationId xmlns:a16="http://schemas.microsoft.com/office/drawing/2014/main" id="{8CBE99D3-5CEB-4461-B408-5011D1D30B0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6" name="テキスト ボックス 235">
          <a:extLst>
            <a:ext uri="{FF2B5EF4-FFF2-40B4-BE49-F238E27FC236}">
              <a16:creationId xmlns:a16="http://schemas.microsoft.com/office/drawing/2014/main" id="{B2138B3A-CA05-4EEC-AFFC-DA731A833DD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7" name="【市民会館】&#10;一人当たり面積グラフ枠">
          <a:extLst>
            <a:ext uri="{FF2B5EF4-FFF2-40B4-BE49-F238E27FC236}">
              <a16:creationId xmlns:a16="http://schemas.microsoft.com/office/drawing/2014/main" id="{BD3A6662-9323-46B9-8F03-96072FB0E8A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85725</xdr:rowOff>
    </xdr:to>
    <xdr:cxnSp macro="">
      <xdr:nvCxnSpPr>
        <xdr:cNvPr id="238" name="直線コネクタ 237">
          <a:extLst>
            <a:ext uri="{FF2B5EF4-FFF2-40B4-BE49-F238E27FC236}">
              <a16:creationId xmlns:a16="http://schemas.microsoft.com/office/drawing/2014/main" id="{88EE64DE-D168-4C03-857A-7255CA45D943}"/>
            </a:ext>
          </a:extLst>
        </xdr:cNvPr>
        <xdr:cNvCxnSpPr/>
      </xdr:nvCxnSpPr>
      <xdr:spPr>
        <a:xfrm flipV="1">
          <a:off x="10476865" y="1703070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89552</xdr:rowOff>
    </xdr:from>
    <xdr:ext cx="469744" cy="259045"/>
    <xdr:sp macro="" textlink="">
      <xdr:nvSpPr>
        <xdr:cNvPr id="239" name="【市民会館】&#10;一人当たり面積最小値テキスト">
          <a:extLst>
            <a:ext uri="{FF2B5EF4-FFF2-40B4-BE49-F238E27FC236}">
              <a16:creationId xmlns:a16="http://schemas.microsoft.com/office/drawing/2014/main" id="{3B73C128-AFD9-4D93-96A8-6E7109A4BF3A}"/>
            </a:ext>
          </a:extLst>
        </xdr:cNvPr>
        <xdr:cNvSpPr txBox="1"/>
      </xdr:nvSpPr>
      <xdr:spPr>
        <a:xfrm>
          <a:off x="105156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85725</xdr:rowOff>
    </xdr:from>
    <xdr:to>
      <xdr:col>55</xdr:col>
      <xdr:colOff>88900</xdr:colOff>
      <xdr:row>108</xdr:row>
      <xdr:rowOff>85725</xdr:rowOff>
    </xdr:to>
    <xdr:cxnSp macro="">
      <xdr:nvCxnSpPr>
        <xdr:cNvPr id="240" name="直線コネクタ 239">
          <a:extLst>
            <a:ext uri="{FF2B5EF4-FFF2-40B4-BE49-F238E27FC236}">
              <a16:creationId xmlns:a16="http://schemas.microsoft.com/office/drawing/2014/main" id="{957F72EE-4C28-4B87-A35B-79C5679FF598}"/>
            </a:ext>
          </a:extLst>
        </xdr:cNvPr>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241" name="【市民会館】&#10;一人当たり面積最大値テキスト">
          <a:extLst>
            <a:ext uri="{FF2B5EF4-FFF2-40B4-BE49-F238E27FC236}">
              <a16:creationId xmlns:a16="http://schemas.microsoft.com/office/drawing/2014/main" id="{5869A6AA-28FB-43EA-AFB3-796E2BE6D7BA}"/>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242" name="直線コネクタ 241">
          <a:extLst>
            <a:ext uri="{FF2B5EF4-FFF2-40B4-BE49-F238E27FC236}">
              <a16:creationId xmlns:a16="http://schemas.microsoft.com/office/drawing/2014/main" id="{6650AB5F-FECF-4211-86EB-CA9FF0E092CB}"/>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150513</xdr:rowOff>
    </xdr:from>
    <xdr:ext cx="469744" cy="259045"/>
    <xdr:sp macro="" textlink="">
      <xdr:nvSpPr>
        <xdr:cNvPr id="243" name="【市民会館】&#10;一人当たり面積平均値テキスト">
          <a:extLst>
            <a:ext uri="{FF2B5EF4-FFF2-40B4-BE49-F238E27FC236}">
              <a16:creationId xmlns:a16="http://schemas.microsoft.com/office/drawing/2014/main" id="{FFFE37DD-F44F-4B9A-B5D1-5FCCA8C20AF8}"/>
            </a:ext>
          </a:extLst>
        </xdr:cNvPr>
        <xdr:cNvSpPr txBox="1"/>
      </xdr:nvSpPr>
      <xdr:spPr>
        <a:xfrm>
          <a:off x="10515600" y="1815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636</xdr:rowOff>
    </xdr:from>
    <xdr:to>
      <xdr:col>55</xdr:col>
      <xdr:colOff>50800</xdr:colOff>
      <xdr:row>106</xdr:row>
      <xdr:rowOff>102236</xdr:rowOff>
    </xdr:to>
    <xdr:sp macro="" textlink="">
      <xdr:nvSpPr>
        <xdr:cNvPr id="244" name="フローチャート: 判断 243">
          <a:extLst>
            <a:ext uri="{FF2B5EF4-FFF2-40B4-BE49-F238E27FC236}">
              <a16:creationId xmlns:a16="http://schemas.microsoft.com/office/drawing/2014/main" id="{7B2E2240-4374-410E-AC9D-CBFF30C8CA7F}"/>
            </a:ext>
          </a:extLst>
        </xdr:cNvPr>
        <xdr:cNvSpPr/>
      </xdr:nvSpPr>
      <xdr:spPr>
        <a:xfrm>
          <a:off x="10426700" y="1817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76836</xdr:rowOff>
    </xdr:from>
    <xdr:to>
      <xdr:col>50</xdr:col>
      <xdr:colOff>165100</xdr:colOff>
      <xdr:row>106</xdr:row>
      <xdr:rowOff>6986</xdr:rowOff>
    </xdr:to>
    <xdr:sp macro="" textlink="">
      <xdr:nvSpPr>
        <xdr:cNvPr id="245" name="フローチャート: 判断 244">
          <a:extLst>
            <a:ext uri="{FF2B5EF4-FFF2-40B4-BE49-F238E27FC236}">
              <a16:creationId xmlns:a16="http://schemas.microsoft.com/office/drawing/2014/main" id="{374E6FA1-B55A-43BA-8C7A-6DF7254D7D09}"/>
            </a:ext>
          </a:extLst>
        </xdr:cNvPr>
        <xdr:cNvSpPr/>
      </xdr:nvSpPr>
      <xdr:spPr>
        <a:xfrm>
          <a:off x="9588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169563</xdr:rowOff>
    </xdr:from>
    <xdr:ext cx="469744" cy="259045"/>
    <xdr:sp macro="" textlink="">
      <xdr:nvSpPr>
        <xdr:cNvPr id="246" name="n_1aveValue【市民会館】&#10;一人当たり面積">
          <a:extLst>
            <a:ext uri="{FF2B5EF4-FFF2-40B4-BE49-F238E27FC236}">
              <a16:creationId xmlns:a16="http://schemas.microsoft.com/office/drawing/2014/main" id="{9C54BFA0-BF6B-413C-A140-C04D223616C1}"/>
            </a:ext>
          </a:extLst>
        </xdr:cNvPr>
        <xdr:cNvSpPr txBox="1"/>
      </xdr:nvSpPr>
      <xdr:spPr>
        <a:xfrm>
          <a:off x="9391727" y="1817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63500</xdr:rowOff>
    </xdr:from>
    <xdr:to>
      <xdr:col>46</xdr:col>
      <xdr:colOff>38100</xdr:colOff>
      <xdr:row>105</xdr:row>
      <xdr:rowOff>165100</xdr:rowOff>
    </xdr:to>
    <xdr:sp macro="" textlink="">
      <xdr:nvSpPr>
        <xdr:cNvPr id="247" name="フローチャート: 判断 246">
          <a:extLst>
            <a:ext uri="{FF2B5EF4-FFF2-40B4-BE49-F238E27FC236}">
              <a16:creationId xmlns:a16="http://schemas.microsoft.com/office/drawing/2014/main" id="{6F8F7D7A-73F8-4E6C-8187-9E145AA1C61C}"/>
            </a:ext>
          </a:extLst>
        </xdr:cNvPr>
        <xdr:cNvSpPr/>
      </xdr:nvSpPr>
      <xdr:spPr>
        <a:xfrm>
          <a:off x="8699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156227</xdr:rowOff>
    </xdr:from>
    <xdr:ext cx="469744" cy="259045"/>
    <xdr:sp macro="" textlink="">
      <xdr:nvSpPr>
        <xdr:cNvPr id="248" name="n_2aveValue【市民会館】&#10;一人当たり面積">
          <a:extLst>
            <a:ext uri="{FF2B5EF4-FFF2-40B4-BE49-F238E27FC236}">
              <a16:creationId xmlns:a16="http://schemas.microsoft.com/office/drawing/2014/main" id="{613FF3B0-FC26-4A2D-ADA8-9033D1256E0A}"/>
            </a:ext>
          </a:extLst>
        </xdr:cNvPr>
        <xdr:cNvSpPr txBox="1"/>
      </xdr:nvSpPr>
      <xdr:spPr>
        <a:xfrm>
          <a:off x="85154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160655</xdr:rowOff>
    </xdr:from>
    <xdr:to>
      <xdr:col>41</xdr:col>
      <xdr:colOff>101600</xdr:colOff>
      <xdr:row>105</xdr:row>
      <xdr:rowOff>90805</xdr:rowOff>
    </xdr:to>
    <xdr:sp macro="" textlink="">
      <xdr:nvSpPr>
        <xdr:cNvPr id="249" name="フローチャート: 判断 248">
          <a:extLst>
            <a:ext uri="{FF2B5EF4-FFF2-40B4-BE49-F238E27FC236}">
              <a16:creationId xmlns:a16="http://schemas.microsoft.com/office/drawing/2014/main" id="{0184E11C-E54F-4432-9D71-2B741513DEB0}"/>
            </a:ext>
          </a:extLst>
        </xdr:cNvPr>
        <xdr:cNvSpPr/>
      </xdr:nvSpPr>
      <xdr:spPr>
        <a:xfrm>
          <a:off x="781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107332</xdr:rowOff>
    </xdr:from>
    <xdr:ext cx="469744" cy="259045"/>
    <xdr:sp macro="" textlink="">
      <xdr:nvSpPr>
        <xdr:cNvPr id="250" name="n_3aveValue【市民会館】&#10;一人当たり面積">
          <a:extLst>
            <a:ext uri="{FF2B5EF4-FFF2-40B4-BE49-F238E27FC236}">
              <a16:creationId xmlns:a16="http://schemas.microsoft.com/office/drawing/2014/main" id="{71DD638F-C6D9-4533-A940-60BBBCD2F36C}"/>
            </a:ext>
          </a:extLst>
        </xdr:cNvPr>
        <xdr:cNvSpPr txBox="1"/>
      </xdr:nvSpPr>
      <xdr:spPr>
        <a:xfrm>
          <a:off x="76264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51" name="テキスト ボックス 250">
          <a:extLst>
            <a:ext uri="{FF2B5EF4-FFF2-40B4-BE49-F238E27FC236}">
              <a16:creationId xmlns:a16="http://schemas.microsoft.com/office/drawing/2014/main" id="{5C078E4E-63F4-489A-9B5F-F3E6A7928C4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2" name="テキスト ボックス 251">
          <a:extLst>
            <a:ext uri="{FF2B5EF4-FFF2-40B4-BE49-F238E27FC236}">
              <a16:creationId xmlns:a16="http://schemas.microsoft.com/office/drawing/2014/main" id="{122339C5-5CC2-4815-B93E-99C9211A227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3" name="テキスト ボックス 252">
          <a:extLst>
            <a:ext uri="{FF2B5EF4-FFF2-40B4-BE49-F238E27FC236}">
              <a16:creationId xmlns:a16="http://schemas.microsoft.com/office/drawing/2014/main" id="{E396B772-70EF-49FC-9F77-E64D1FD04A2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4" name="テキスト ボックス 253">
          <a:extLst>
            <a:ext uri="{FF2B5EF4-FFF2-40B4-BE49-F238E27FC236}">
              <a16:creationId xmlns:a16="http://schemas.microsoft.com/office/drawing/2014/main" id="{95CB294F-E31A-4A68-ABE7-6BEFB6FC846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id="{EADBEF46-5928-47B2-A43B-275E0A217E8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256" name="楕円 255">
          <a:extLst>
            <a:ext uri="{FF2B5EF4-FFF2-40B4-BE49-F238E27FC236}">
              <a16:creationId xmlns:a16="http://schemas.microsoft.com/office/drawing/2014/main" id="{77DB5386-01A0-4426-8C75-27254B3B5059}"/>
            </a:ext>
          </a:extLst>
        </xdr:cNvPr>
        <xdr:cNvSpPr/>
      </xdr:nvSpPr>
      <xdr:spPr>
        <a:xfrm>
          <a:off x="104267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21607</xdr:rowOff>
    </xdr:from>
    <xdr:ext cx="469744" cy="259045"/>
    <xdr:sp macro="" textlink="">
      <xdr:nvSpPr>
        <xdr:cNvPr id="257" name="【市民会館】&#10;一人当たり面積該当値テキスト">
          <a:extLst>
            <a:ext uri="{FF2B5EF4-FFF2-40B4-BE49-F238E27FC236}">
              <a16:creationId xmlns:a16="http://schemas.microsoft.com/office/drawing/2014/main" id="{91336018-5663-4FFF-B85D-1D8E1DC8DDA9}"/>
            </a:ext>
          </a:extLst>
        </xdr:cNvPr>
        <xdr:cNvSpPr txBox="1"/>
      </xdr:nvSpPr>
      <xdr:spPr>
        <a:xfrm>
          <a:off x="10515600"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xdr:rowOff>
    </xdr:from>
    <xdr:to>
      <xdr:col>50</xdr:col>
      <xdr:colOff>165100</xdr:colOff>
      <xdr:row>105</xdr:row>
      <xdr:rowOff>109855</xdr:rowOff>
    </xdr:to>
    <xdr:sp macro="" textlink="">
      <xdr:nvSpPr>
        <xdr:cNvPr id="258" name="楕円 257">
          <a:extLst>
            <a:ext uri="{FF2B5EF4-FFF2-40B4-BE49-F238E27FC236}">
              <a16:creationId xmlns:a16="http://schemas.microsoft.com/office/drawing/2014/main" id="{449C750C-40E8-46F0-BC0E-A4944F09F13F}"/>
            </a:ext>
          </a:extLst>
        </xdr:cNvPr>
        <xdr:cNvSpPr/>
      </xdr:nvSpPr>
      <xdr:spPr>
        <a:xfrm>
          <a:off x="9588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49530</xdr:rowOff>
    </xdr:from>
    <xdr:to>
      <xdr:col>55</xdr:col>
      <xdr:colOff>0</xdr:colOff>
      <xdr:row>105</xdr:row>
      <xdr:rowOff>59055</xdr:rowOff>
    </xdr:to>
    <xdr:cxnSp macro="">
      <xdr:nvCxnSpPr>
        <xdr:cNvPr id="259" name="直線コネクタ 258">
          <a:extLst>
            <a:ext uri="{FF2B5EF4-FFF2-40B4-BE49-F238E27FC236}">
              <a16:creationId xmlns:a16="http://schemas.microsoft.com/office/drawing/2014/main" id="{C002357A-38D6-42BF-A99D-D7D36DDEECDB}"/>
            </a:ext>
          </a:extLst>
        </xdr:cNvPr>
        <xdr:cNvCxnSpPr/>
      </xdr:nvCxnSpPr>
      <xdr:spPr>
        <a:xfrm flipV="1">
          <a:off x="9639300" y="180517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15875</xdr:rowOff>
    </xdr:from>
    <xdr:to>
      <xdr:col>46</xdr:col>
      <xdr:colOff>38100</xdr:colOff>
      <xdr:row>105</xdr:row>
      <xdr:rowOff>117475</xdr:rowOff>
    </xdr:to>
    <xdr:sp macro="" textlink="">
      <xdr:nvSpPr>
        <xdr:cNvPr id="260" name="楕円 259">
          <a:extLst>
            <a:ext uri="{FF2B5EF4-FFF2-40B4-BE49-F238E27FC236}">
              <a16:creationId xmlns:a16="http://schemas.microsoft.com/office/drawing/2014/main" id="{9B8D6BB3-6231-4F5C-8D67-D86259D95BA5}"/>
            </a:ext>
          </a:extLst>
        </xdr:cNvPr>
        <xdr:cNvSpPr/>
      </xdr:nvSpPr>
      <xdr:spPr>
        <a:xfrm>
          <a:off x="8699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59055</xdr:rowOff>
    </xdr:from>
    <xdr:to>
      <xdr:col>50</xdr:col>
      <xdr:colOff>114300</xdr:colOff>
      <xdr:row>105</xdr:row>
      <xdr:rowOff>66675</xdr:rowOff>
    </xdr:to>
    <xdr:cxnSp macro="">
      <xdr:nvCxnSpPr>
        <xdr:cNvPr id="261" name="直線コネクタ 260">
          <a:extLst>
            <a:ext uri="{FF2B5EF4-FFF2-40B4-BE49-F238E27FC236}">
              <a16:creationId xmlns:a16="http://schemas.microsoft.com/office/drawing/2014/main" id="{4FB77EC5-195A-458B-B18F-3ADA87A5ADC6}"/>
            </a:ext>
          </a:extLst>
        </xdr:cNvPr>
        <xdr:cNvCxnSpPr/>
      </xdr:nvCxnSpPr>
      <xdr:spPr>
        <a:xfrm flipV="1">
          <a:off x="8750300" y="180613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126382</xdr:rowOff>
    </xdr:from>
    <xdr:ext cx="469744" cy="259045"/>
    <xdr:sp macro="" textlink="">
      <xdr:nvSpPr>
        <xdr:cNvPr id="262" name="n_1mainValue【市民会館】&#10;一人当たり面積">
          <a:extLst>
            <a:ext uri="{FF2B5EF4-FFF2-40B4-BE49-F238E27FC236}">
              <a16:creationId xmlns:a16="http://schemas.microsoft.com/office/drawing/2014/main" id="{B9F7AB5C-6D64-4E40-B708-CF7E262E59A4}"/>
            </a:ext>
          </a:extLst>
        </xdr:cNvPr>
        <xdr:cNvSpPr txBox="1"/>
      </xdr:nvSpPr>
      <xdr:spPr>
        <a:xfrm>
          <a:off x="93917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134002</xdr:rowOff>
    </xdr:from>
    <xdr:ext cx="469744" cy="259045"/>
    <xdr:sp macro="" textlink="">
      <xdr:nvSpPr>
        <xdr:cNvPr id="263" name="n_2mainValue【市民会館】&#10;一人当たり面積">
          <a:extLst>
            <a:ext uri="{FF2B5EF4-FFF2-40B4-BE49-F238E27FC236}">
              <a16:creationId xmlns:a16="http://schemas.microsoft.com/office/drawing/2014/main" id="{98754709-5763-43ED-88CE-03F4C42E377D}"/>
            </a:ext>
          </a:extLst>
        </xdr:cNvPr>
        <xdr:cNvSpPr txBox="1"/>
      </xdr:nvSpPr>
      <xdr:spPr>
        <a:xfrm>
          <a:off x="85154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4" name="正方形/長方形 263">
          <a:extLst>
            <a:ext uri="{FF2B5EF4-FFF2-40B4-BE49-F238E27FC236}">
              <a16:creationId xmlns:a16="http://schemas.microsoft.com/office/drawing/2014/main" id="{A3D09A7B-5F8E-49F4-965A-E5DCD3E6C42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5" name="正方形/長方形 264">
          <a:extLst>
            <a:ext uri="{FF2B5EF4-FFF2-40B4-BE49-F238E27FC236}">
              <a16:creationId xmlns:a16="http://schemas.microsoft.com/office/drawing/2014/main" id="{C49A2133-BA4E-4BAA-A9D0-B7BBDA8BD7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6" name="正方形/長方形 265">
          <a:extLst>
            <a:ext uri="{FF2B5EF4-FFF2-40B4-BE49-F238E27FC236}">
              <a16:creationId xmlns:a16="http://schemas.microsoft.com/office/drawing/2014/main" id="{2977B5E4-3460-4E1E-99BA-DFD8995E0D3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7" name="正方形/長方形 266">
          <a:extLst>
            <a:ext uri="{FF2B5EF4-FFF2-40B4-BE49-F238E27FC236}">
              <a16:creationId xmlns:a16="http://schemas.microsoft.com/office/drawing/2014/main" id="{812DA4A6-F139-469A-B756-D8D2F137F87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8" name="正方形/長方形 267">
          <a:extLst>
            <a:ext uri="{FF2B5EF4-FFF2-40B4-BE49-F238E27FC236}">
              <a16:creationId xmlns:a16="http://schemas.microsoft.com/office/drawing/2014/main" id="{022ADA09-2C70-45AA-8F5B-946ACF95F63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9" name="正方形/長方形 268">
          <a:extLst>
            <a:ext uri="{FF2B5EF4-FFF2-40B4-BE49-F238E27FC236}">
              <a16:creationId xmlns:a16="http://schemas.microsoft.com/office/drawing/2014/main" id="{606D1EC2-4DBF-4676-A706-5608E6F96AB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0" name="正方形/長方形 269">
          <a:extLst>
            <a:ext uri="{FF2B5EF4-FFF2-40B4-BE49-F238E27FC236}">
              <a16:creationId xmlns:a16="http://schemas.microsoft.com/office/drawing/2014/main" id="{4A9474CF-1E02-4B98-A8D9-9AC7A333695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1" name="正方形/長方形 270">
          <a:extLst>
            <a:ext uri="{FF2B5EF4-FFF2-40B4-BE49-F238E27FC236}">
              <a16:creationId xmlns:a16="http://schemas.microsoft.com/office/drawing/2014/main" id="{9C7A670F-168B-4059-A77B-A4FED98EB92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2" name="テキスト ボックス 271">
          <a:extLst>
            <a:ext uri="{FF2B5EF4-FFF2-40B4-BE49-F238E27FC236}">
              <a16:creationId xmlns:a16="http://schemas.microsoft.com/office/drawing/2014/main" id="{B998A81F-40DF-4DB1-A4CC-0FE0968ACA4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3" name="直線コネクタ 272">
          <a:extLst>
            <a:ext uri="{FF2B5EF4-FFF2-40B4-BE49-F238E27FC236}">
              <a16:creationId xmlns:a16="http://schemas.microsoft.com/office/drawing/2014/main" id="{1493888B-190D-4391-83BE-128A343C9A4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4" name="直線コネクタ 273">
          <a:extLst>
            <a:ext uri="{FF2B5EF4-FFF2-40B4-BE49-F238E27FC236}">
              <a16:creationId xmlns:a16="http://schemas.microsoft.com/office/drawing/2014/main" id="{D0571318-6977-411F-BDFC-F39C7887489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5" name="テキスト ボックス 274">
          <a:extLst>
            <a:ext uri="{FF2B5EF4-FFF2-40B4-BE49-F238E27FC236}">
              <a16:creationId xmlns:a16="http://schemas.microsoft.com/office/drawing/2014/main" id="{C8407865-3307-4D54-9D94-4D8272CD71B9}"/>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6" name="直線コネクタ 275">
          <a:extLst>
            <a:ext uri="{FF2B5EF4-FFF2-40B4-BE49-F238E27FC236}">
              <a16:creationId xmlns:a16="http://schemas.microsoft.com/office/drawing/2014/main" id="{B633921C-6F2C-472C-8D14-ECBDBA709E7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7" name="テキスト ボックス 276">
          <a:extLst>
            <a:ext uri="{FF2B5EF4-FFF2-40B4-BE49-F238E27FC236}">
              <a16:creationId xmlns:a16="http://schemas.microsoft.com/office/drawing/2014/main" id="{5B90B3E0-08FE-4475-87CC-A0050688B51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8" name="直線コネクタ 277">
          <a:extLst>
            <a:ext uri="{FF2B5EF4-FFF2-40B4-BE49-F238E27FC236}">
              <a16:creationId xmlns:a16="http://schemas.microsoft.com/office/drawing/2014/main" id="{61AE1F2B-CE05-431E-AE08-92AC1CD4E02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9" name="テキスト ボックス 278">
          <a:extLst>
            <a:ext uri="{FF2B5EF4-FFF2-40B4-BE49-F238E27FC236}">
              <a16:creationId xmlns:a16="http://schemas.microsoft.com/office/drawing/2014/main" id="{93D11185-AA8F-4471-A9E5-B48B9C1FD1C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0" name="直線コネクタ 279">
          <a:extLst>
            <a:ext uri="{FF2B5EF4-FFF2-40B4-BE49-F238E27FC236}">
              <a16:creationId xmlns:a16="http://schemas.microsoft.com/office/drawing/2014/main" id="{98A43D8B-4800-41C3-B832-1169C7F8C18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1" name="テキスト ボックス 280">
          <a:extLst>
            <a:ext uri="{FF2B5EF4-FFF2-40B4-BE49-F238E27FC236}">
              <a16:creationId xmlns:a16="http://schemas.microsoft.com/office/drawing/2014/main" id="{2A5871BC-9616-427C-B68C-C6F2B15B91E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2" name="直線コネクタ 281">
          <a:extLst>
            <a:ext uri="{FF2B5EF4-FFF2-40B4-BE49-F238E27FC236}">
              <a16:creationId xmlns:a16="http://schemas.microsoft.com/office/drawing/2014/main" id="{10C4C5AF-00CF-45C3-AFEF-9D0BC677055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3" name="テキスト ボックス 282">
          <a:extLst>
            <a:ext uri="{FF2B5EF4-FFF2-40B4-BE49-F238E27FC236}">
              <a16:creationId xmlns:a16="http://schemas.microsoft.com/office/drawing/2014/main" id="{0CBAEAEC-22BB-499D-9FEF-8279B0FDF2E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4" name="直線コネクタ 283">
          <a:extLst>
            <a:ext uri="{FF2B5EF4-FFF2-40B4-BE49-F238E27FC236}">
              <a16:creationId xmlns:a16="http://schemas.microsoft.com/office/drawing/2014/main" id="{4B292446-0E50-46A0-8530-EF48EAC58D7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5" name="テキスト ボックス 284">
          <a:extLst>
            <a:ext uri="{FF2B5EF4-FFF2-40B4-BE49-F238E27FC236}">
              <a16:creationId xmlns:a16="http://schemas.microsoft.com/office/drawing/2014/main" id="{C66CC0C2-9EAB-4515-B367-3DCFD2B99958}"/>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6" name="直線コネクタ 285">
          <a:extLst>
            <a:ext uri="{FF2B5EF4-FFF2-40B4-BE49-F238E27FC236}">
              <a16:creationId xmlns:a16="http://schemas.microsoft.com/office/drawing/2014/main" id="{0388A277-D3C9-4D8E-B81D-A7E857AA0A1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7" name="テキスト ボックス 286">
          <a:extLst>
            <a:ext uri="{FF2B5EF4-FFF2-40B4-BE49-F238E27FC236}">
              <a16:creationId xmlns:a16="http://schemas.microsoft.com/office/drawing/2014/main" id="{5BB038F4-FB7D-4578-894D-571373FCE5E3}"/>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8" name="【一般廃棄物処理施設】&#10;有形固定資産減価償却率グラフ枠">
          <a:extLst>
            <a:ext uri="{FF2B5EF4-FFF2-40B4-BE49-F238E27FC236}">
              <a16:creationId xmlns:a16="http://schemas.microsoft.com/office/drawing/2014/main" id="{92186B07-528A-430C-85DE-801A4267F00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151312</xdr:rowOff>
    </xdr:to>
    <xdr:cxnSp macro="">
      <xdr:nvCxnSpPr>
        <xdr:cNvPr id="289" name="直線コネクタ 288">
          <a:extLst>
            <a:ext uri="{FF2B5EF4-FFF2-40B4-BE49-F238E27FC236}">
              <a16:creationId xmlns:a16="http://schemas.microsoft.com/office/drawing/2014/main" id="{8B072DAA-461C-48B9-83C2-54A0F61CC9C6}"/>
            </a:ext>
          </a:extLst>
        </xdr:cNvPr>
        <xdr:cNvCxnSpPr/>
      </xdr:nvCxnSpPr>
      <xdr:spPr>
        <a:xfrm flipV="1">
          <a:off x="16318864" y="566057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155139</xdr:rowOff>
    </xdr:from>
    <xdr:ext cx="340478" cy="259045"/>
    <xdr:sp macro="" textlink="">
      <xdr:nvSpPr>
        <xdr:cNvPr id="290" name="【一般廃棄物処理施設】&#10;有形固定資産減価償却率最小値テキスト">
          <a:extLst>
            <a:ext uri="{FF2B5EF4-FFF2-40B4-BE49-F238E27FC236}">
              <a16:creationId xmlns:a16="http://schemas.microsoft.com/office/drawing/2014/main" id="{861200AF-87C8-478E-958E-708464A4E549}"/>
            </a:ext>
          </a:extLst>
        </xdr:cNvPr>
        <xdr:cNvSpPr txBox="1"/>
      </xdr:nvSpPr>
      <xdr:spPr>
        <a:xfrm>
          <a:off x="16357600" y="718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151312</xdr:rowOff>
    </xdr:from>
    <xdr:to>
      <xdr:col>86</xdr:col>
      <xdr:colOff>25400</xdr:colOff>
      <xdr:row>41</xdr:row>
      <xdr:rowOff>151312</xdr:rowOff>
    </xdr:to>
    <xdr:cxnSp macro="">
      <xdr:nvCxnSpPr>
        <xdr:cNvPr id="291" name="直線コネクタ 290">
          <a:extLst>
            <a:ext uri="{FF2B5EF4-FFF2-40B4-BE49-F238E27FC236}">
              <a16:creationId xmlns:a16="http://schemas.microsoft.com/office/drawing/2014/main" id="{45FCBFC3-47F7-43BA-BEE1-22A39051DD98}"/>
            </a:ext>
          </a:extLst>
        </xdr:cNvPr>
        <xdr:cNvCxnSpPr/>
      </xdr:nvCxnSpPr>
      <xdr:spPr>
        <a:xfrm>
          <a:off x="16230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92" name="【一般廃棄物処理施設】&#10;有形固定資産減価償却率最大値テキスト">
          <a:extLst>
            <a:ext uri="{FF2B5EF4-FFF2-40B4-BE49-F238E27FC236}">
              <a16:creationId xmlns:a16="http://schemas.microsoft.com/office/drawing/2014/main" id="{8B23A049-EBC5-4914-A521-73AFFA9825D5}"/>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93" name="直線コネクタ 292">
          <a:extLst>
            <a:ext uri="{FF2B5EF4-FFF2-40B4-BE49-F238E27FC236}">
              <a16:creationId xmlns:a16="http://schemas.microsoft.com/office/drawing/2014/main" id="{923A1DF3-FB22-4B84-99E5-21C4711DD8F4}"/>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155683</xdr:rowOff>
    </xdr:from>
    <xdr:ext cx="405111" cy="259045"/>
    <xdr:sp macro="" textlink="">
      <xdr:nvSpPr>
        <xdr:cNvPr id="294" name="【一般廃棄物処理施設】&#10;有形固定資産減価償却率平均値テキスト">
          <a:extLst>
            <a:ext uri="{FF2B5EF4-FFF2-40B4-BE49-F238E27FC236}">
              <a16:creationId xmlns:a16="http://schemas.microsoft.com/office/drawing/2014/main" id="{EB9F6F9E-DE5D-4143-8AE3-BFA7DA5C7B6C}"/>
            </a:ext>
          </a:extLst>
        </xdr:cNvPr>
        <xdr:cNvSpPr txBox="1"/>
      </xdr:nvSpPr>
      <xdr:spPr>
        <a:xfrm>
          <a:off x="16357600" y="615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295" name="フローチャート: 判断 294">
          <a:extLst>
            <a:ext uri="{FF2B5EF4-FFF2-40B4-BE49-F238E27FC236}">
              <a16:creationId xmlns:a16="http://schemas.microsoft.com/office/drawing/2014/main" id="{15B1A58D-1C47-4896-B798-112D26A400DF}"/>
            </a:ext>
          </a:extLst>
        </xdr:cNvPr>
        <xdr:cNvSpPr/>
      </xdr:nvSpPr>
      <xdr:spPr>
        <a:xfrm>
          <a:off x="162687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36830</xdr:rowOff>
    </xdr:from>
    <xdr:to>
      <xdr:col>81</xdr:col>
      <xdr:colOff>101600</xdr:colOff>
      <xdr:row>36</xdr:row>
      <xdr:rowOff>138430</xdr:rowOff>
    </xdr:to>
    <xdr:sp macro="" textlink="">
      <xdr:nvSpPr>
        <xdr:cNvPr id="296" name="フローチャート: 判断 295">
          <a:extLst>
            <a:ext uri="{FF2B5EF4-FFF2-40B4-BE49-F238E27FC236}">
              <a16:creationId xmlns:a16="http://schemas.microsoft.com/office/drawing/2014/main" id="{F174528A-2017-46D0-871A-1239DB512B6B}"/>
            </a:ext>
          </a:extLst>
        </xdr:cNvPr>
        <xdr:cNvSpPr/>
      </xdr:nvSpPr>
      <xdr:spPr>
        <a:xfrm>
          <a:off x="1543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129557</xdr:rowOff>
    </xdr:from>
    <xdr:ext cx="405111" cy="259045"/>
    <xdr:sp macro="" textlink="">
      <xdr:nvSpPr>
        <xdr:cNvPr id="297" name="n_1aveValue【一般廃棄物処理施設】&#10;有形固定資産減価償却率">
          <a:extLst>
            <a:ext uri="{FF2B5EF4-FFF2-40B4-BE49-F238E27FC236}">
              <a16:creationId xmlns:a16="http://schemas.microsoft.com/office/drawing/2014/main" id="{4A77108F-C377-49B1-8F2D-3FCBC6B680C1}"/>
            </a:ext>
          </a:extLst>
        </xdr:cNvPr>
        <xdr:cNvSpPr txBox="1"/>
      </xdr:nvSpPr>
      <xdr:spPr>
        <a:xfrm>
          <a:off x="152660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2540</xdr:rowOff>
    </xdr:from>
    <xdr:to>
      <xdr:col>76</xdr:col>
      <xdr:colOff>165100</xdr:colOff>
      <xdr:row>36</xdr:row>
      <xdr:rowOff>104140</xdr:rowOff>
    </xdr:to>
    <xdr:sp macro="" textlink="">
      <xdr:nvSpPr>
        <xdr:cNvPr id="298" name="フローチャート: 判断 297">
          <a:extLst>
            <a:ext uri="{FF2B5EF4-FFF2-40B4-BE49-F238E27FC236}">
              <a16:creationId xmlns:a16="http://schemas.microsoft.com/office/drawing/2014/main" id="{54AA8EB9-837A-4B34-B5B7-785B6AFBC631}"/>
            </a:ext>
          </a:extLst>
        </xdr:cNvPr>
        <xdr:cNvSpPr/>
      </xdr:nvSpPr>
      <xdr:spPr>
        <a:xfrm>
          <a:off x="14541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120667</xdr:rowOff>
    </xdr:from>
    <xdr:ext cx="405111" cy="259045"/>
    <xdr:sp macro="" textlink="">
      <xdr:nvSpPr>
        <xdr:cNvPr id="299" name="n_2aveValue【一般廃棄物処理施設】&#10;有形固定資産減価償却率">
          <a:extLst>
            <a:ext uri="{FF2B5EF4-FFF2-40B4-BE49-F238E27FC236}">
              <a16:creationId xmlns:a16="http://schemas.microsoft.com/office/drawing/2014/main" id="{83E461DC-F0DC-4F91-835B-A34C8B86D5F1}"/>
            </a:ext>
          </a:extLst>
        </xdr:cNvPr>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72753</xdr:rowOff>
    </xdr:from>
    <xdr:to>
      <xdr:col>72</xdr:col>
      <xdr:colOff>38100</xdr:colOff>
      <xdr:row>37</xdr:row>
      <xdr:rowOff>2903</xdr:rowOff>
    </xdr:to>
    <xdr:sp macro="" textlink="">
      <xdr:nvSpPr>
        <xdr:cNvPr id="300" name="フローチャート: 判断 299">
          <a:extLst>
            <a:ext uri="{FF2B5EF4-FFF2-40B4-BE49-F238E27FC236}">
              <a16:creationId xmlns:a16="http://schemas.microsoft.com/office/drawing/2014/main" id="{5C0C42F4-1DB6-4E5A-8B34-D2C1D8949CDA}"/>
            </a:ext>
          </a:extLst>
        </xdr:cNvPr>
        <xdr:cNvSpPr/>
      </xdr:nvSpPr>
      <xdr:spPr>
        <a:xfrm>
          <a:off x="13652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19430</xdr:rowOff>
    </xdr:from>
    <xdr:ext cx="405111" cy="259045"/>
    <xdr:sp macro="" textlink="">
      <xdr:nvSpPr>
        <xdr:cNvPr id="301" name="n_3aveValue【一般廃棄物処理施設】&#10;有形固定資産減価償却率">
          <a:extLst>
            <a:ext uri="{FF2B5EF4-FFF2-40B4-BE49-F238E27FC236}">
              <a16:creationId xmlns:a16="http://schemas.microsoft.com/office/drawing/2014/main" id="{04C14906-E8F1-400F-A411-40361C00D6CB}"/>
            </a:ext>
          </a:extLst>
        </xdr:cNvPr>
        <xdr:cNvSpPr txBox="1"/>
      </xdr:nvSpPr>
      <xdr:spPr>
        <a:xfrm>
          <a:off x="13500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02" name="テキスト ボックス 301">
          <a:extLst>
            <a:ext uri="{FF2B5EF4-FFF2-40B4-BE49-F238E27FC236}">
              <a16:creationId xmlns:a16="http://schemas.microsoft.com/office/drawing/2014/main" id="{C9DAAD25-0964-4FEA-AAA0-60FB32E706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2458752B-5CD2-441B-BE6B-094023752F6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4" name="テキスト ボックス 303">
          <a:extLst>
            <a:ext uri="{FF2B5EF4-FFF2-40B4-BE49-F238E27FC236}">
              <a16:creationId xmlns:a16="http://schemas.microsoft.com/office/drawing/2014/main" id="{A4932078-FDC2-4E1C-8BE3-E2CCB2D332C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5" name="テキスト ボックス 304">
          <a:extLst>
            <a:ext uri="{FF2B5EF4-FFF2-40B4-BE49-F238E27FC236}">
              <a16:creationId xmlns:a16="http://schemas.microsoft.com/office/drawing/2014/main" id="{E05D7EDF-ED77-4643-8AA8-FF7D080292B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90CAD2AF-2A2E-4712-80D8-91225076BE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71120</xdr:rowOff>
    </xdr:from>
    <xdr:to>
      <xdr:col>85</xdr:col>
      <xdr:colOff>177800</xdr:colOff>
      <xdr:row>36</xdr:row>
      <xdr:rowOff>1270</xdr:rowOff>
    </xdr:to>
    <xdr:sp macro="" textlink="">
      <xdr:nvSpPr>
        <xdr:cNvPr id="307" name="楕円 306">
          <a:extLst>
            <a:ext uri="{FF2B5EF4-FFF2-40B4-BE49-F238E27FC236}">
              <a16:creationId xmlns:a16="http://schemas.microsoft.com/office/drawing/2014/main" id="{AB462045-9844-4F26-97EE-9AF9BAB19409}"/>
            </a:ext>
          </a:extLst>
        </xdr:cNvPr>
        <xdr:cNvSpPr/>
      </xdr:nvSpPr>
      <xdr:spPr>
        <a:xfrm>
          <a:off x="16268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93997</xdr:rowOff>
    </xdr:from>
    <xdr:ext cx="405111" cy="259045"/>
    <xdr:sp macro="" textlink="">
      <xdr:nvSpPr>
        <xdr:cNvPr id="308" name="【一般廃棄物処理施設】&#10;有形固定資産減価償却率該当値テキスト">
          <a:extLst>
            <a:ext uri="{FF2B5EF4-FFF2-40B4-BE49-F238E27FC236}">
              <a16:creationId xmlns:a16="http://schemas.microsoft.com/office/drawing/2014/main" id="{BC8082B4-A33E-4871-A2DD-E339FECB5A1C}"/>
            </a:ext>
          </a:extLst>
        </xdr:cNvPr>
        <xdr:cNvSpPr txBox="1"/>
      </xdr:nvSpPr>
      <xdr:spPr>
        <a:xfrm>
          <a:off x="16357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126637</xdr:rowOff>
    </xdr:from>
    <xdr:to>
      <xdr:col>81</xdr:col>
      <xdr:colOff>101600</xdr:colOff>
      <xdr:row>36</xdr:row>
      <xdr:rowOff>56787</xdr:rowOff>
    </xdr:to>
    <xdr:sp macro="" textlink="">
      <xdr:nvSpPr>
        <xdr:cNvPr id="309" name="楕円 308">
          <a:extLst>
            <a:ext uri="{FF2B5EF4-FFF2-40B4-BE49-F238E27FC236}">
              <a16:creationId xmlns:a16="http://schemas.microsoft.com/office/drawing/2014/main" id="{7CBEC1D1-DECA-4F33-8D40-EBEDABCB21A6}"/>
            </a:ext>
          </a:extLst>
        </xdr:cNvPr>
        <xdr:cNvSpPr/>
      </xdr:nvSpPr>
      <xdr:spPr>
        <a:xfrm>
          <a:off x="15430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121920</xdr:rowOff>
    </xdr:from>
    <xdr:to>
      <xdr:col>85</xdr:col>
      <xdr:colOff>127000</xdr:colOff>
      <xdr:row>36</xdr:row>
      <xdr:rowOff>5987</xdr:rowOff>
    </xdr:to>
    <xdr:cxnSp macro="">
      <xdr:nvCxnSpPr>
        <xdr:cNvPr id="310" name="直線コネクタ 309">
          <a:extLst>
            <a:ext uri="{FF2B5EF4-FFF2-40B4-BE49-F238E27FC236}">
              <a16:creationId xmlns:a16="http://schemas.microsoft.com/office/drawing/2014/main" id="{1021949F-B55E-4464-B30D-CD405F5C4F3A}"/>
            </a:ext>
          </a:extLst>
        </xdr:cNvPr>
        <xdr:cNvCxnSpPr/>
      </xdr:nvCxnSpPr>
      <xdr:spPr>
        <a:xfrm flipV="1">
          <a:off x="15481300" y="612267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9072</xdr:rowOff>
    </xdr:from>
    <xdr:to>
      <xdr:col>76</xdr:col>
      <xdr:colOff>165100</xdr:colOff>
      <xdr:row>36</xdr:row>
      <xdr:rowOff>110672</xdr:rowOff>
    </xdr:to>
    <xdr:sp macro="" textlink="">
      <xdr:nvSpPr>
        <xdr:cNvPr id="311" name="楕円 310">
          <a:extLst>
            <a:ext uri="{FF2B5EF4-FFF2-40B4-BE49-F238E27FC236}">
              <a16:creationId xmlns:a16="http://schemas.microsoft.com/office/drawing/2014/main" id="{AD6EC073-70E5-4E07-B122-5B0CDE375210}"/>
            </a:ext>
          </a:extLst>
        </xdr:cNvPr>
        <xdr:cNvSpPr/>
      </xdr:nvSpPr>
      <xdr:spPr>
        <a:xfrm>
          <a:off x="14541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5987</xdr:rowOff>
    </xdr:from>
    <xdr:to>
      <xdr:col>81</xdr:col>
      <xdr:colOff>50800</xdr:colOff>
      <xdr:row>36</xdr:row>
      <xdr:rowOff>59872</xdr:rowOff>
    </xdr:to>
    <xdr:cxnSp macro="">
      <xdr:nvCxnSpPr>
        <xdr:cNvPr id="312" name="直線コネクタ 311">
          <a:extLst>
            <a:ext uri="{FF2B5EF4-FFF2-40B4-BE49-F238E27FC236}">
              <a16:creationId xmlns:a16="http://schemas.microsoft.com/office/drawing/2014/main" id="{7647A8BB-BF97-4A05-A3BF-2FA701629B4B}"/>
            </a:ext>
          </a:extLst>
        </xdr:cNvPr>
        <xdr:cNvCxnSpPr/>
      </xdr:nvCxnSpPr>
      <xdr:spPr>
        <a:xfrm flipV="1">
          <a:off x="14592300" y="617818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73314</xdr:rowOff>
    </xdr:from>
    <xdr:ext cx="405111" cy="259045"/>
    <xdr:sp macro="" textlink="">
      <xdr:nvSpPr>
        <xdr:cNvPr id="313" name="n_1mainValue【一般廃棄物処理施設】&#10;有形固定資産減価償却率">
          <a:extLst>
            <a:ext uri="{FF2B5EF4-FFF2-40B4-BE49-F238E27FC236}">
              <a16:creationId xmlns:a16="http://schemas.microsoft.com/office/drawing/2014/main" id="{E6E850F7-B545-4EF4-A68A-4EA52B1364B5}"/>
            </a:ext>
          </a:extLst>
        </xdr:cNvPr>
        <xdr:cNvSpPr txBox="1"/>
      </xdr:nvSpPr>
      <xdr:spPr>
        <a:xfrm>
          <a:off x="152660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101799</xdr:rowOff>
    </xdr:from>
    <xdr:ext cx="405111" cy="259045"/>
    <xdr:sp macro="" textlink="">
      <xdr:nvSpPr>
        <xdr:cNvPr id="314" name="n_2mainValue【一般廃棄物処理施設】&#10;有形固定資産減価償却率">
          <a:extLst>
            <a:ext uri="{FF2B5EF4-FFF2-40B4-BE49-F238E27FC236}">
              <a16:creationId xmlns:a16="http://schemas.microsoft.com/office/drawing/2014/main" id="{E7B5AD7A-9E48-4EE7-8920-D0691F61400F}"/>
            </a:ext>
          </a:extLst>
        </xdr:cNvPr>
        <xdr:cNvSpPr txBox="1"/>
      </xdr:nvSpPr>
      <xdr:spPr>
        <a:xfrm>
          <a:off x="14389744" y="627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5" name="正方形/長方形 314">
          <a:extLst>
            <a:ext uri="{FF2B5EF4-FFF2-40B4-BE49-F238E27FC236}">
              <a16:creationId xmlns:a16="http://schemas.microsoft.com/office/drawing/2014/main" id="{0024B02A-4E35-4A9E-940F-34791B6D122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6" name="正方形/長方形 315">
          <a:extLst>
            <a:ext uri="{FF2B5EF4-FFF2-40B4-BE49-F238E27FC236}">
              <a16:creationId xmlns:a16="http://schemas.microsoft.com/office/drawing/2014/main" id="{A2B1C43B-1D93-4B85-ADD5-A27D691665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7" name="正方形/長方形 316">
          <a:extLst>
            <a:ext uri="{FF2B5EF4-FFF2-40B4-BE49-F238E27FC236}">
              <a16:creationId xmlns:a16="http://schemas.microsoft.com/office/drawing/2014/main" id="{E0EEFA79-381A-46FA-BFB8-ADBB61499B3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8" name="正方形/長方形 317">
          <a:extLst>
            <a:ext uri="{FF2B5EF4-FFF2-40B4-BE49-F238E27FC236}">
              <a16:creationId xmlns:a16="http://schemas.microsoft.com/office/drawing/2014/main" id="{1427288D-1AF2-48F1-9976-08BA8338C21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9" name="正方形/長方形 318">
          <a:extLst>
            <a:ext uri="{FF2B5EF4-FFF2-40B4-BE49-F238E27FC236}">
              <a16:creationId xmlns:a16="http://schemas.microsoft.com/office/drawing/2014/main" id="{188A9699-CF7B-49CB-A8C3-047EA149A8B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0" name="正方形/長方形 319">
          <a:extLst>
            <a:ext uri="{FF2B5EF4-FFF2-40B4-BE49-F238E27FC236}">
              <a16:creationId xmlns:a16="http://schemas.microsoft.com/office/drawing/2014/main" id="{4C27B0E2-0596-465E-A1BD-4697DB04E2D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1" name="正方形/長方形 320">
          <a:extLst>
            <a:ext uri="{FF2B5EF4-FFF2-40B4-BE49-F238E27FC236}">
              <a16:creationId xmlns:a16="http://schemas.microsoft.com/office/drawing/2014/main" id="{ED645F34-ADF0-4FB0-980D-7E2C08E79BC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2" name="正方形/長方形 321">
          <a:extLst>
            <a:ext uri="{FF2B5EF4-FFF2-40B4-BE49-F238E27FC236}">
              <a16:creationId xmlns:a16="http://schemas.microsoft.com/office/drawing/2014/main" id="{2B40F6E5-EC1C-4EDB-89AF-F3879504F12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3" name="テキスト ボックス 322">
          <a:extLst>
            <a:ext uri="{FF2B5EF4-FFF2-40B4-BE49-F238E27FC236}">
              <a16:creationId xmlns:a16="http://schemas.microsoft.com/office/drawing/2014/main" id="{0034CA44-2F4A-4F0D-A05F-D1DAB5AF137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4" name="直線コネクタ 323">
          <a:extLst>
            <a:ext uri="{FF2B5EF4-FFF2-40B4-BE49-F238E27FC236}">
              <a16:creationId xmlns:a16="http://schemas.microsoft.com/office/drawing/2014/main" id="{F02917A2-02DA-490F-80EC-E8F9E29717E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25" name="直線コネクタ 324">
          <a:extLst>
            <a:ext uri="{FF2B5EF4-FFF2-40B4-BE49-F238E27FC236}">
              <a16:creationId xmlns:a16="http://schemas.microsoft.com/office/drawing/2014/main" id="{216DBB97-3A8F-4663-BF32-815C9C00960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26" name="テキスト ボックス 325">
          <a:extLst>
            <a:ext uri="{FF2B5EF4-FFF2-40B4-BE49-F238E27FC236}">
              <a16:creationId xmlns:a16="http://schemas.microsoft.com/office/drawing/2014/main" id="{D4F847FD-7609-49AC-A825-F0892A550C3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7" name="直線コネクタ 326">
          <a:extLst>
            <a:ext uri="{FF2B5EF4-FFF2-40B4-BE49-F238E27FC236}">
              <a16:creationId xmlns:a16="http://schemas.microsoft.com/office/drawing/2014/main" id="{3E07405D-BCB2-4030-8E60-FA078C5876A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28" name="テキスト ボックス 327">
          <a:extLst>
            <a:ext uri="{FF2B5EF4-FFF2-40B4-BE49-F238E27FC236}">
              <a16:creationId xmlns:a16="http://schemas.microsoft.com/office/drawing/2014/main" id="{A4A4E7AF-A903-4223-976C-5A5E5655BC5F}"/>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9" name="直線コネクタ 328">
          <a:extLst>
            <a:ext uri="{FF2B5EF4-FFF2-40B4-BE49-F238E27FC236}">
              <a16:creationId xmlns:a16="http://schemas.microsoft.com/office/drawing/2014/main" id="{F2827067-2BBF-4728-B893-9B57419406D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30" name="テキスト ボックス 329">
          <a:extLst>
            <a:ext uri="{FF2B5EF4-FFF2-40B4-BE49-F238E27FC236}">
              <a16:creationId xmlns:a16="http://schemas.microsoft.com/office/drawing/2014/main" id="{31849378-46D1-4A50-8BFA-3DA853A5428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1" name="直線コネクタ 330">
          <a:extLst>
            <a:ext uri="{FF2B5EF4-FFF2-40B4-BE49-F238E27FC236}">
              <a16:creationId xmlns:a16="http://schemas.microsoft.com/office/drawing/2014/main" id="{B1C2E728-A210-4227-87EB-C07E6E7F656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32" name="テキスト ボックス 331">
          <a:extLst>
            <a:ext uri="{FF2B5EF4-FFF2-40B4-BE49-F238E27FC236}">
              <a16:creationId xmlns:a16="http://schemas.microsoft.com/office/drawing/2014/main" id="{AC43DDB0-CB98-4BC5-8A89-91D4FE58338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3" name="直線コネクタ 332">
          <a:extLst>
            <a:ext uri="{FF2B5EF4-FFF2-40B4-BE49-F238E27FC236}">
              <a16:creationId xmlns:a16="http://schemas.microsoft.com/office/drawing/2014/main" id="{EDF72AEA-6EE8-4ADD-B5C9-E21EC44C622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4" name="テキスト ボックス 333">
          <a:extLst>
            <a:ext uri="{FF2B5EF4-FFF2-40B4-BE49-F238E27FC236}">
              <a16:creationId xmlns:a16="http://schemas.microsoft.com/office/drawing/2014/main" id="{21546A58-D5D7-4CB6-A94B-610CDB42536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5" name="【一般廃棄物処理施設】&#10;一人当たり有形固定資産（償却資産）額グラフ枠">
          <a:extLst>
            <a:ext uri="{FF2B5EF4-FFF2-40B4-BE49-F238E27FC236}">
              <a16:creationId xmlns:a16="http://schemas.microsoft.com/office/drawing/2014/main" id="{7295EDB3-71A3-4F77-AB31-F4589742E9F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45257</xdr:rowOff>
    </xdr:from>
    <xdr:to>
      <xdr:col>116</xdr:col>
      <xdr:colOff>62864</xdr:colOff>
      <xdr:row>41</xdr:row>
      <xdr:rowOff>127391</xdr:rowOff>
    </xdr:to>
    <xdr:cxnSp macro="">
      <xdr:nvCxnSpPr>
        <xdr:cNvPr id="336" name="直線コネクタ 335">
          <a:extLst>
            <a:ext uri="{FF2B5EF4-FFF2-40B4-BE49-F238E27FC236}">
              <a16:creationId xmlns:a16="http://schemas.microsoft.com/office/drawing/2014/main" id="{0B14DBC1-785F-458E-A07E-A5BD190423AD}"/>
            </a:ext>
          </a:extLst>
        </xdr:cNvPr>
        <xdr:cNvCxnSpPr/>
      </xdr:nvCxnSpPr>
      <xdr:spPr>
        <a:xfrm flipV="1">
          <a:off x="22160864" y="5874557"/>
          <a:ext cx="0" cy="1282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131218</xdr:rowOff>
    </xdr:from>
    <xdr:ext cx="469744" cy="259045"/>
    <xdr:sp macro="" textlink="">
      <xdr:nvSpPr>
        <xdr:cNvPr id="337" name="【一般廃棄物処理施設】&#10;一人当たり有形固定資産（償却資産）額最小値テキスト">
          <a:extLst>
            <a:ext uri="{FF2B5EF4-FFF2-40B4-BE49-F238E27FC236}">
              <a16:creationId xmlns:a16="http://schemas.microsoft.com/office/drawing/2014/main" id="{E12BFEE2-6195-41DF-917E-BAE48D51B364}"/>
            </a:ext>
          </a:extLst>
        </xdr:cNvPr>
        <xdr:cNvSpPr txBox="1"/>
      </xdr:nvSpPr>
      <xdr:spPr>
        <a:xfrm>
          <a:off x="22199600" y="716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127391</xdr:rowOff>
    </xdr:from>
    <xdr:to>
      <xdr:col>116</xdr:col>
      <xdr:colOff>152400</xdr:colOff>
      <xdr:row>41</xdr:row>
      <xdr:rowOff>127391</xdr:rowOff>
    </xdr:to>
    <xdr:cxnSp macro="">
      <xdr:nvCxnSpPr>
        <xdr:cNvPr id="338" name="直線コネクタ 337">
          <a:extLst>
            <a:ext uri="{FF2B5EF4-FFF2-40B4-BE49-F238E27FC236}">
              <a16:creationId xmlns:a16="http://schemas.microsoft.com/office/drawing/2014/main" id="{6D5767FA-A4FB-4CC0-84F4-4F8E492684CE}"/>
            </a:ext>
          </a:extLst>
        </xdr:cNvPr>
        <xdr:cNvCxnSpPr/>
      </xdr:nvCxnSpPr>
      <xdr:spPr>
        <a:xfrm>
          <a:off x="22072600" y="71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163384</xdr:rowOff>
    </xdr:from>
    <xdr:ext cx="599010" cy="259045"/>
    <xdr:sp macro="" textlink="">
      <xdr:nvSpPr>
        <xdr:cNvPr id="339" name="【一般廃棄物処理施設】&#10;一人当たり有形固定資産（償却資産）額最大値テキスト">
          <a:extLst>
            <a:ext uri="{FF2B5EF4-FFF2-40B4-BE49-F238E27FC236}">
              <a16:creationId xmlns:a16="http://schemas.microsoft.com/office/drawing/2014/main" id="{6D6653D3-5C8F-4BA4-8274-87E200AA5FE6}"/>
            </a:ext>
          </a:extLst>
        </xdr:cNvPr>
        <xdr:cNvSpPr txBox="1"/>
      </xdr:nvSpPr>
      <xdr:spPr>
        <a:xfrm>
          <a:off x="22199600" y="56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45257</xdr:rowOff>
    </xdr:from>
    <xdr:to>
      <xdr:col>116</xdr:col>
      <xdr:colOff>152400</xdr:colOff>
      <xdr:row>34</xdr:row>
      <xdr:rowOff>45257</xdr:rowOff>
    </xdr:to>
    <xdr:cxnSp macro="">
      <xdr:nvCxnSpPr>
        <xdr:cNvPr id="340" name="直線コネクタ 339">
          <a:extLst>
            <a:ext uri="{FF2B5EF4-FFF2-40B4-BE49-F238E27FC236}">
              <a16:creationId xmlns:a16="http://schemas.microsoft.com/office/drawing/2014/main" id="{B24E7EE6-6868-4DAE-A18F-BBEAE3B87F6B}"/>
            </a:ext>
          </a:extLst>
        </xdr:cNvPr>
        <xdr:cNvCxnSpPr/>
      </xdr:nvCxnSpPr>
      <xdr:spPr>
        <a:xfrm>
          <a:off x="22072600" y="587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68455</xdr:rowOff>
    </xdr:from>
    <xdr:ext cx="599010" cy="259045"/>
    <xdr:sp macro="" textlink="">
      <xdr:nvSpPr>
        <xdr:cNvPr id="341" name="【一般廃棄物処理施設】&#10;一人当たり有形固定資産（償却資産）額平均値テキスト">
          <a:extLst>
            <a:ext uri="{FF2B5EF4-FFF2-40B4-BE49-F238E27FC236}">
              <a16:creationId xmlns:a16="http://schemas.microsoft.com/office/drawing/2014/main" id="{52856391-BEC5-4970-8FED-036D82DF8F2D}"/>
            </a:ext>
          </a:extLst>
        </xdr:cNvPr>
        <xdr:cNvSpPr txBox="1"/>
      </xdr:nvSpPr>
      <xdr:spPr>
        <a:xfrm>
          <a:off x="22199600" y="6755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90028</xdr:rowOff>
    </xdr:from>
    <xdr:to>
      <xdr:col>116</xdr:col>
      <xdr:colOff>114300</xdr:colOff>
      <xdr:row>40</xdr:row>
      <xdr:rowOff>20178</xdr:rowOff>
    </xdr:to>
    <xdr:sp macro="" textlink="">
      <xdr:nvSpPr>
        <xdr:cNvPr id="342" name="フローチャート: 判断 341">
          <a:extLst>
            <a:ext uri="{FF2B5EF4-FFF2-40B4-BE49-F238E27FC236}">
              <a16:creationId xmlns:a16="http://schemas.microsoft.com/office/drawing/2014/main" id="{0E4137FA-6C65-4F78-B5AE-1DCF59CBDDB6}"/>
            </a:ext>
          </a:extLst>
        </xdr:cNvPr>
        <xdr:cNvSpPr/>
      </xdr:nvSpPr>
      <xdr:spPr>
        <a:xfrm>
          <a:off x="22110700" y="677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101165</xdr:rowOff>
    </xdr:from>
    <xdr:to>
      <xdr:col>112</xdr:col>
      <xdr:colOff>38100</xdr:colOff>
      <xdr:row>40</xdr:row>
      <xdr:rowOff>31315</xdr:rowOff>
    </xdr:to>
    <xdr:sp macro="" textlink="">
      <xdr:nvSpPr>
        <xdr:cNvPr id="343" name="フローチャート: 判断 342">
          <a:extLst>
            <a:ext uri="{FF2B5EF4-FFF2-40B4-BE49-F238E27FC236}">
              <a16:creationId xmlns:a16="http://schemas.microsoft.com/office/drawing/2014/main" id="{4334DD11-7BFA-40C1-A8E4-3F79546C30C8}"/>
            </a:ext>
          </a:extLst>
        </xdr:cNvPr>
        <xdr:cNvSpPr/>
      </xdr:nvSpPr>
      <xdr:spPr>
        <a:xfrm>
          <a:off x="21272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22442</xdr:rowOff>
    </xdr:from>
    <xdr:ext cx="599010" cy="259045"/>
    <xdr:sp macro="" textlink="">
      <xdr:nvSpPr>
        <xdr:cNvPr id="344" name="n_1aveValue【一般廃棄物処理施設】&#10;一人当たり有形固定資産（償却資産）額">
          <a:extLst>
            <a:ext uri="{FF2B5EF4-FFF2-40B4-BE49-F238E27FC236}">
              <a16:creationId xmlns:a16="http://schemas.microsoft.com/office/drawing/2014/main" id="{9A0A11DF-C70F-430B-85FD-9FC16451E9C0}"/>
            </a:ext>
          </a:extLst>
        </xdr:cNvPr>
        <xdr:cNvSpPr txBox="1"/>
      </xdr:nvSpPr>
      <xdr:spPr>
        <a:xfrm>
          <a:off x="210110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66116</xdr:rowOff>
    </xdr:from>
    <xdr:to>
      <xdr:col>107</xdr:col>
      <xdr:colOff>101600</xdr:colOff>
      <xdr:row>39</xdr:row>
      <xdr:rowOff>167716</xdr:rowOff>
    </xdr:to>
    <xdr:sp macro="" textlink="">
      <xdr:nvSpPr>
        <xdr:cNvPr id="345" name="フローチャート: 判断 344">
          <a:extLst>
            <a:ext uri="{FF2B5EF4-FFF2-40B4-BE49-F238E27FC236}">
              <a16:creationId xmlns:a16="http://schemas.microsoft.com/office/drawing/2014/main" id="{1D1F3023-9441-4AC8-B127-22F2AAA1676B}"/>
            </a:ext>
          </a:extLst>
        </xdr:cNvPr>
        <xdr:cNvSpPr/>
      </xdr:nvSpPr>
      <xdr:spPr>
        <a:xfrm>
          <a:off x="20383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158843</xdr:rowOff>
    </xdr:from>
    <xdr:ext cx="599010" cy="259045"/>
    <xdr:sp macro="" textlink="">
      <xdr:nvSpPr>
        <xdr:cNvPr id="346" name="n_2aveValue【一般廃棄物処理施設】&#10;一人当たり有形固定資産（償却資産）額">
          <a:extLst>
            <a:ext uri="{FF2B5EF4-FFF2-40B4-BE49-F238E27FC236}">
              <a16:creationId xmlns:a16="http://schemas.microsoft.com/office/drawing/2014/main" id="{8ABF4C24-183F-45E3-91F9-E403B6E34942}"/>
            </a:ext>
          </a:extLst>
        </xdr:cNvPr>
        <xdr:cNvSpPr txBox="1"/>
      </xdr:nvSpPr>
      <xdr:spPr>
        <a:xfrm>
          <a:off x="20134795" y="68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122607</xdr:rowOff>
    </xdr:from>
    <xdr:to>
      <xdr:col>102</xdr:col>
      <xdr:colOff>165100</xdr:colOff>
      <xdr:row>40</xdr:row>
      <xdr:rowOff>52757</xdr:rowOff>
    </xdr:to>
    <xdr:sp macro="" textlink="">
      <xdr:nvSpPr>
        <xdr:cNvPr id="347" name="フローチャート: 判断 346">
          <a:extLst>
            <a:ext uri="{FF2B5EF4-FFF2-40B4-BE49-F238E27FC236}">
              <a16:creationId xmlns:a16="http://schemas.microsoft.com/office/drawing/2014/main" id="{5187C4B5-4A26-4281-A312-DE10AD86D4A9}"/>
            </a:ext>
          </a:extLst>
        </xdr:cNvPr>
        <xdr:cNvSpPr/>
      </xdr:nvSpPr>
      <xdr:spPr>
        <a:xfrm>
          <a:off x="19494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69284</xdr:rowOff>
    </xdr:from>
    <xdr:ext cx="599010" cy="259045"/>
    <xdr:sp macro="" textlink="">
      <xdr:nvSpPr>
        <xdr:cNvPr id="348" name="n_3aveValue【一般廃棄物処理施設】&#10;一人当たり有形固定資産（償却資産）額">
          <a:extLst>
            <a:ext uri="{FF2B5EF4-FFF2-40B4-BE49-F238E27FC236}">
              <a16:creationId xmlns:a16="http://schemas.microsoft.com/office/drawing/2014/main" id="{8BD151AF-0449-4510-8811-512390B0C295}"/>
            </a:ext>
          </a:extLst>
        </xdr:cNvPr>
        <xdr:cNvSpPr txBox="1"/>
      </xdr:nvSpPr>
      <xdr:spPr>
        <a:xfrm>
          <a:off x="19245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BD289725-AA04-4622-8F93-3FE95593E9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3F91B53D-6805-4F54-8EE7-AF8A700C523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1741FDD6-4D78-4D0C-8662-4B0AEBE1BBA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3278FD41-E68A-402E-B1C1-4879E468D13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09BE2F69-E078-44AA-805B-BB0C4651FC6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6058</xdr:rowOff>
    </xdr:from>
    <xdr:to>
      <xdr:col>116</xdr:col>
      <xdr:colOff>114300</xdr:colOff>
      <xdr:row>36</xdr:row>
      <xdr:rowOff>107658</xdr:rowOff>
    </xdr:to>
    <xdr:sp macro="" textlink="">
      <xdr:nvSpPr>
        <xdr:cNvPr id="354" name="楕円 353">
          <a:extLst>
            <a:ext uri="{FF2B5EF4-FFF2-40B4-BE49-F238E27FC236}">
              <a16:creationId xmlns:a16="http://schemas.microsoft.com/office/drawing/2014/main" id="{3DFFD39C-2190-424D-A6EE-A5F5C16E10B0}"/>
            </a:ext>
          </a:extLst>
        </xdr:cNvPr>
        <xdr:cNvSpPr/>
      </xdr:nvSpPr>
      <xdr:spPr>
        <a:xfrm>
          <a:off x="22110700" y="61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28935</xdr:rowOff>
    </xdr:from>
    <xdr:ext cx="599010" cy="259045"/>
    <xdr:sp macro="" textlink="">
      <xdr:nvSpPr>
        <xdr:cNvPr id="355" name="【一般廃棄物処理施設】&#10;一人当たり有形固定資産（償却資産）額該当値テキスト">
          <a:extLst>
            <a:ext uri="{FF2B5EF4-FFF2-40B4-BE49-F238E27FC236}">
              <a16:creationId xmlns:a16="http://schemas.microsoft.com/office/drawing/2014/main" id="{9F508885-BFF4-457F-B77B-A536C926B6C8}"/>
            </a:ext>
          </a:extLst>
        </xdr:cNvPr>
        <xdr:cNvSpPr txBox="1"/>
      </xdr:nvSpPr>
      <xdr:spPr>
        <a:xfrm>
          <a:off x="22199600" y="602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21096</xdr:rowOff>
    </xdr:from>
    <xdr:to>
      <xdr:col>112</xdr:col>
      <xdr:colOff>38100</xdr:colOff>
      <xdr:row>36</xdr:row>
      <xdr:rowOff>122696</xdr:rowOff>
    </xdr:to>
    <xdr:sp macro="" textlink="">
      <xdr:nvSpPr>
        <xdr:cNvPr id="356" name="楕円 355">
          <a:extLst>
            <a:ext uri="{FF2B5EF4-FFF2-40B4-BE49-F238E27FC236}">
              <a16:creationId xmlns:a16="http://schemas.microsoft.com/office/drawing/2014/main" id="{D6F4924D-9846-4824-87F3-88A81D7A6EC0}"/>
            </a:ext>
          </a:extLst>
        </xdr:cNvPr>
        <xdr:cNvSpPr/>
      </xdr:nvSpPr>
      <xdr:spPr>
        <a:xfrm>
          <a:off x="21272500" y="619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56858</xdr:rowOff>
    </xdr:from>
    <xdr:to>
      <xdr:col>116</xdr:col>
      <xdr:colOff>63500</xdr:colOff>
      <xdr:row>36</xdr:row>
      <xdr:rowOff>71896</xdr:rowOff>
    </xdr:to>
    <xdr:cxnSp macro="">
      <xdr:nvCxnSpPr>
        <xdr:cNvPr id="357" name="直線コネクタ 356">
          <a:extLst>
            <a:ext uri="{FF2B5EF4-FFF2-40B4-BE49-F238E27FC236}">
              <a16:creationId xmlns:a16="http://schemas.microsoft.com/office/drawing/2014/main" id="{728E38FF-E54D-4856-836A-269011145B8E}"/>
            </a:ext>
          </a:extLst>
        </xdr:cNvPr>
        <xdr:cNvCxnSpPr/>
      </xdr:nvCxnSpPr>
      <xdr:spPr>
        <a:xfrm flipV="1">
          <a:off x="21323300" y="6229058"/>
          <a:ext cx="8382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33353</xdr:rowOff>
    </xdr:from>
    <xdr:to>
      <xdr:col>107</xdr:col>
      <xdr:colOff>101600</xdr:colOff>
      <xdr:row>36</xdr:row>
      <xdr:rowOff>134953</xdr:rowOff>
    </xdr:to>
    <xdr:sp macro="" textlink="">
      <xdr:nvSpPr>
        <xdr:cNvPr id="358" name="楕円 357">
          <a:extLst>
            <a:ext uri="{FF2B5EF4-FFF2-40B4-BE49-F238E27FC236}">
              <a16:creationId xmlns:a16="http://schemas.microsoft.com/office/drawing/2014/main" id="{CB67FF08-E021-4045-A4F3-68E749C66235}"/>
            </a:ext>
          </a:extLst>
        </xdr:cNvPr>
        <xdr:cNvSpPr/>
      </xdr:nvSpPr>
      <xdr:spPr>
        <a:xfrm>
          <a:off x="20383500" y="620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71896</xdr:rowOff>
    </xdr:from>
    <xdr:to>
      <xdr:col>111</xdr:col>
      <xdr:colOff>177800</xdr:colOff>
      <xdr:row>36</xdr:row>
      <xdr:rowOff>84153</xdr:rowOff>
    </xdr:to>
    <xdr:cxnSp macro="">
      <xdr:nvCxnSpPr>
        <xdr:cNvPr id="359" name="直線コネクタ 358">
          <a:extLst>
            <a:ext uri="{FF2B5EF4-FFF2-40B4-BE49-F238E27FC236}">
              <a16:creationId xmlns:a16="http://schemas.microsoft.com/office/drawing/2014/main" id="{1A982C66-101D-4B2E-A447-9CB9E9278E86}"/>
            </a:ext>
          </a:extLst>
        </xdr:cNvPr>
        <xdr:cNvCxnSpPr/>
      </xdr:nvCxnSpPr>
      <xdr:spPr>
        <a:xfrm flipV="1">
          <a:off x="20434300" y="6244096"/>
          <a:ext cx="889000" cy="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34</xdr:row>
      <xdr:rowOff>139223</xdr:rowOff>
    </xdr:from>
    <xdr:ext cx="599010" cy="259045"/>
    <xdr:sp macro="" textlink="">
      <xdr:nvSpPr>
        <xdr:cNvPr id="360" name="n_1mainValue【一般廃棄物処理施設】&#10;一人当たり有形固定資産（償却資産）額">
          <a:extLst>
            <a:ext uri="{FF2B5EF4-FFF2-40B4-BE49-F238E27FC236}">
              <a16:creationId xmlns:a16="http://schemas.microsoft.com/office/drawing/2014/main" id="{51B429D9-36F5-48C2-BBD9-0AAD64F4633C}"/>
            </a:ext>
          </a:extLst>
        </xdr:cNvPr>
        <xdr:cNvSpPr txBox="1"/>
      </xdr:nvSpPr>
      <xdr:spPr>
        <a:xfrm>
          <a:off x="21011095" y="596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151480</xdr:rowOff>
    </xdr:from>
    <xdr:ext cx="599010" cy="259045"/>
    <xdr:sp macro="" textlink="">
      <xdr:nvSpPr>
        <xdr:cNvPr id="361" name="n_2mainValue【一般廃棄物処理施設】&#10;一人当たり有形固定資産（償却資産）額">
          <a:extLst>
            <a:ext uri="{FF2B5EF4-FFF2-40B4-BE49-F238E27FC236}">
              <a16:creationId xmlns:a16="http://schemas.microsoft.com/office/drawing/2014/main" id="{63561DAA-B598-4220-8603-561C290F7610}"/>
            </a:ext>
          </a:extLst>
        </xdr:cNvPr>
        <xdr:cNvSpPr txBox="1"/>
      </xdr:nvSpPr>
      <xdr:spPr>
        <a:xfrm>
          <a:off x="20134795" y="59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2" name="正方形/長方形 361">
          <a:extLst>
            <a:ext uri="{FF2B5EF4-FFF2-40B4-BE49-F238E27FC236}">
              <a16:creationId xmlns:a16="http://schemas.microsoft.com/office/drawing/2014/main" id="{145CF31B-F15F-4313-8631-C6E3DBFC77C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3" name="正方形/長方形 362">
          <a:extLst>
            <a:ext uri="{FF2B5EF4-FFF2-40B4-BE49-F238E27FC236}">
              <a16:creationId xmlns:a16="http://schemas.microsoft.com/office/drawing/2014/main" id="{882DBB67-0F66-43A0-8B85-E222F296773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4" name="正方形/長方形 363">
          <a:extLst>
            <a:ext uri="{FF2B5EF4-FFF2-40B4-BE49-F238E27FC236}">
              <a16:creationId xmlns:a16="http://schemas.microsoft.com/office/drawing/2014/main" id="{CD82F8F0-6E8E-4D36-B25D-C519C3CBFC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5" name="正方形/長方形 364">
          <a:extLst>
            <a:ext uri="{FF2B5EF4-FFF2-40B4-BE49-F238E27FC236}">
              <a16:creationId xmlns:a16="http://schemas.microsoft.com/office/drawing/2014/main" id="{41E793D7-688D-44CA-80DB-495ACAB3EAB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6" name="正方形/長方形 365">
          <a:extLst>
            <a:ext uri="{FF2B5EF4-FFF2-40B4-BE49-F238E27FC236}">
              <a16:creationId xmlns:a16="http://schemas.microsoft.com/office/drawing/2014/main" id="{67A4D3DA-DEAC-46EC-80B6-E3899EC102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7" name="正方形/長方形 366">
          <a:extLst>
            <a:ext uri="{FF2B5EF4-FFF2-40B4-BE49-F238E27FC236}">
              <a16:creationId xmlns:a16="http://schemas.microsoft.com/office/drawing/2014/main" id="{D539A812-B4AF-48B6-B571-B15F72714D6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8" name="正方形/長方形 367">
          <a:extLst>
            <a:ext uri="{FF2B5EF4-FFF2-40B4-BE49-F238E27FC236}">
              <a16:creationId xmlns:a16="http://schemas.microsoft.com/office/drawing/2014/main" id="{989E7C3C-068E-46A5-AEEC-55F2DC78207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9" name="正方形/長方形 368">
          <a:extLst>
            <a:ext uri="{FF2B5EF4-FFF2-40B4-BE49-F238E27FC236}">
              <a16:creationId xmlns:a16="http://schemas.microsoft.com/office/drawing/2014/main" id="{8634B4BA-B282-4FB2-A5FA-54FCA4AE5F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0" name="テキスト ボックス 369">
          <a:extLst>
            <a:ext uri="{FF2B5EF4-FFF2-40B4-BE49-F238E27FC236}">
              <a16:creationId xmlns:a16="http://schemas.microsoft.com/office/drawing/2014/main" id="{64C8940E-2481-4CC2-91C2-E6EB7531A5C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1" name="直線コネクタ 370">
          <a:extLst>
            <a:ext uri="{FF2B5EF4-FFF2-40B4-BE49-F238E27FC236}">
              <a16:creationId xmlns:a16="http://schemas.microsoft.com/office/drawing/2014/main" id="{6F79EE25-8F84-4A64-A393-AB0F4F14661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2" name="テキスト ボックス 371">
          <a:extLst>
            <a:ext uri="{FF2B5EF4-FFF2-40B4-BE49-F238E27FC236}">
              <a16:creationId xmlns:a16="http://schemas.microsoft.com/office/drawing/2014/main" id="{15D7998D-BDF0-4CBC-8720-7AA1C85EFBB3}"/>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3" name="直線コネクタ 372">
          <a:extLst>
            <a:ext uri="{FF2B5EF4-FFF2-40B4-BE49-F238E27FC236}">
              <a16:creationId xmlns:a16="http://schemas.microsoft.com/office/drawing/2014/main" id="{A64A3CA1-8BC1-4D90-82F7-B3E8A539878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4" name="テキスト ボックス 373">
          <a:extLst>
            <a:ext uri="{FF2B5EF4-FFF2-40B4-BE49-F238E27FC236}">
              <a16:creationId xmlns:a16="http://schemas.microsoft.com/office/drawing/2014/main" id="{EB132B16-ECC4-4FF0-AFC1-5C4D3553143D}"/>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5" name="直線コネクタ 374">
          <a:extLst>
            <a:ext uri="{FF2B5EF4-FFF2-40B4-BE49-F238E27FC236}">
              <a16:creationId xmlns:a16="http://schemas.microsoft.com/office/drawing/2014/main" id="{5A76B954-8A83-4673-AD2E-466A5BE6AF1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6" name="テキスト ボックス 375">
          <a:extLst>
            <a:ext uri="{FF2B5EF4-FFF2-40B4-BE49-F238E27FC236}">
              <a16:creationId xmlns:a16="http://schemas.microsoft.com/office/drawing/2014/main" id="{7BEFDB74-68ED-4E1F-8B91-0D37FFA3333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7" name="直線コネクタ 376">
          <a:extLst>
            <a:ext uri="{FF2B5EF4-FFF2-40B4-BE49-F238E27FC236}">
              <a16:creationId xmlns:a16="http://schemas.microsoft.com/office/drawing/2014/main" id="{082BEAFC-629D-4DD6-B6C1-650B8150D6C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8" name="テキスト ボックス 377">
          <a:extLst>
            <a:ext uri="{FF2B5EF4-FFF2-40B4-BE49-F238E27FC236}">
              <a16:creationId xmlns:a16="http://schemas.microsoft.com/office/drawing/2014/main" id="{59092184-3ECE-488D-BD27-622ACC85CF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9" name="直線コネクタ 378">
          <a:extLst>
            <a:ext uri="{FF2B5EF4-FFF2-40B4-BE49-F238E27FC236}">
              <a16:creationId xmlns:a16="http://schemas.microsoft.com/office/drawing/2014/main" id="{D597DA0C-B1B4-42CE-BA52-241BD8F6D37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0" name="テキスト ボックス 379">
          <a:extLst>
            <a:ext uri="{FF2B5EF4-FFF2-40B4-BE49-F238E27FC236}">
              <a16:creationId xmlns:a16="http://schemas.microsoft.com/office/drawing/2014/main" id="{07BA7EB6-0C3B-430A-9EBF-DD255C3A23F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1" name="直線コネクタ 380">
          <a:extLst>
            <a:ext uri="{FF2B5EF4-FFF2-40B4-BE49-F238E27FC236}">
              <a16:creationId xmlns:a16="http://schemas.microsoft.com/office/drawing/2014/main" id="{1CB9E514-394A-4FBD-AE48-198C01B03FD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2" name="テキスト ボックス 381">
          <a:extLst>
            <a:ext uri="{FF2B5EF4-FFF2-40B4-BE49-F238E27FC236}">
              <a16:creationId xmlns:a16="http://schemas.microsoft.com/office/drawing/2014/main" id="{846B300C-54E5-435A-90CD-8760322AA436}"/>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3" name="直線コネクタ 382">
          <a:extLst>
            <a:ext uri="{FF2B5EF4-FFF2-40B4-BE49-F238E27FC236}">
              <a16:creationId xmlns:a16="http://schemas.microsoft.com/office/drawing/2014/main" id="{291456CC-AA61-4EDB-B558-FECA4C8184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4" name="テキスト ボックス 383">
          <a:extLst>
            <a:ext uri="{FF2B5EF4-FFF2-40B4-BE49-F238E27FC236}">
              <a16:creationId xmlns:a16="http://schemas.microsoft.com/office/drawing/2014/main" id="{34F5E5A7-E5D7-4818-B982-D8AB8BD851E5}"/>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5" name="【保健センター・保健所】&#10;有形固定資産減価償却率グラフ枠">
          <a:extLst>
            <a:ext uri="{FF2B5EF4-FFF2-40B4-BE49-F238E27FC236}">
              <a16:creationId xmlns:a16="http://schemas.microsoft.com/office/drawing/2014/main" id="{8E6CB463-D538-4341-A121-9E3697C21C1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121920</xdr:rowOff>
    </xdr:from>
    <xdr:to>
      <xdr:col>85</xdr:col>
      <xdr:colOff>126364</xdr:colOff>
      <xdr:row>64</xdr:row>
      <xdr:rowOff>38100</xdr:rowOff>
    </xdr:to>
    <xdr:cxnSp macro="">
      <xdr:nvCxnSpPr>
        <xdr:cNvPr id="386" name="直線コネクタ 385">
          <a:extLst>
            <a:ext uri="{FF2B5EF4-FFF2-40B4-BE49-F238E27FC236}">
              <a16:creationId xmlns:a16="http://schemas.microsoft.com/office/drawing/2014/main" id="{76BF8A71-A10D-4D52-9580-BDCC66A128C8}"/>
            </a:ext>
          </a:extLst>
        </xdr:cNvPr>
        <xdr:cNvCxnSpPr/>
      </xdr:nvCxnSpPr>
      <xdr:spPr>
        <a:xfrm flipV="1">
          <a:off x="16318864" y="95516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387" name="【保健センター・保健所】&#10;有形固定資産減価償却率最小値テキスト">
          <a:extLst>
            <a:ext uri="{FF2B5EF4-FFF2-40B4-BE49-F238E27FC236}">
              <a16:creationId xmlns:a16="http://schemas.microsoft.com/office/drawing/2014/main" id="{03F5A36B-C0FC-4469-9189-43F9BFCFE188}"/>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388" name="直線コネクタ 387">
          <a:extLst>
            <a:ext uri="{FF2B5EF4-FFF2-40B4-BE49-F238E27FC236}">
              <a16:creationId xmlns:a16="http://schemas.microsoft.com/office/drawing/2014/main" id="{686B110B-E69A-44AD-93BE-3887DA23F085}"/>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68597</xdr:rowOff>
    </xdr:from>
    <xdr:ext cx="405111" cy="259045"/>
    <xdr:sp macro="" textlink="">
      <xdr:nvSpPr>
        <xdr:cNvPr id="389" name="【保健センター・保健所】&#10;有形固定資産減価償却率最大値テキスト">
          <a:extLst>
            <a:ext uri="{FF2B5EF4-FFF2-40B4-BE49-F238E27FC236}">
              <a16:creationId xmlns:a16="http://schemas.microsoft.com/office/drawing/2014/main" id="{144B1513-FB95-4C1F-B7BF-B2C228A19CCA}"/>
            </a:ext>
          </a:extLst>
        </xdr:cNvPr>
        <xdr:cNvSpPr txBox="1"/>
      </xdr:nvSpPr>
      <xdr:spPr>
        <a:xfrm>
          <a:off x="16357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121920</xdr:rowOff>
    </xdr:from>
    <xdr:to>
      <xdr:col>86</xdr:col>
      <xdr:colOff>25400</xdr:colOff>
      <xdr:row>55</xdr:row>
      <xdr:rowOff>121920</xdr:rowOff>
    </xdr:to>
    <xdr:cxnSp macro="">
      <xdr:nvCxnSpPr>
        <xdr:cNvPr id="390" name="直線コネクタ 389">
          <a:extLst>
            <a:ext uri="{FF2B5EF4-FFF2-40B4-BE49-F238E27FC236}">
              <a16:creationId xmlns:a16="http://schemas.microsoft.com/office/drawing/2014/main" id="{145DBB2D-E9AE-43E4-9033-1A1411D66044}"/>
            </a:ext>
          </a:extLst>
        </xdr:cNvPr>
        <xdr:cNvCxnSpPr/>
      </xdr:nvCxnSpPr>
      <xdr:spPr>
        <a:xfrm>
          <a:off x="16230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62882</xdr:rowOff>
    </xdr:from>
    <xdr:ext cx="405111" cy="259045"/>
    <xdr:sp macro="" textlink="">
      <xdr:nvSpPr>
        <xdr:cNvPr id="391" name="【保健センター・保健所】&#10;有形固定資産減価償却率平均値テキスト">
          <a:extLst>
            <a:ext uri="{FF2B5EF4-FFF2-40B4-BE49-F238E27FC236}">
              <a16:creationId xmlns:a16="http://schemas.microsoft.com/office/drawing/2014/main" id="{A7C11F79-39C9-417D-B4B5-DD992094FED4}"/>
            </a:ext>
          </a:extLst>
        </xdr:cNvPr>
        <xdr:cNvSpPr txBox="1"/>
      </xdr:nvSpPr>
      <xdr:spPr>
        <a:xfrm>
          <a:off x="16357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392" name="フローチャート: 判断 391">
          <a:extLst>
            <a:ext uri="{FF2B5EF4-FFF2-40B4-BE49-F238E27FC236}">
              <a16:creationId xmlns:a16="http://schemas.microsoft.com/office/drawing/2014/main" id="{03AF9A8A-7341-44C2-89D3-2CA21C101460}"/>
            </a:ext>
          </a:extLst>
        </xdr:cNvPr>
        <xdr:cNvSpPr/>
      </xdr:nvSpPr>
      <xdr:spPr>
        <a:xfrm>
          <a:off x="16268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145415</xdr:rowOff>
    </xdr:from>
    <xdr:to>
      <xdr:col>81</xdr:col>
      <xdr:colOff>101600</xdr:colOff>
      <xdr:row>61</xdr:row>
      <xdr:rowOff>75565</xdr:rowOff>
    </xdr:to>
    <xdr:sp macro="" textlink="">
      <xdr:nvSpPr>
        <xdr:cNvPr id="393" name="フローチャート: 判断 392">
          <a:extLst>
            <a:ext uri="{FF2B5EF4-FFF2-40B4-BE49-F238E27FC236}">
              <a16:creationId xmlns:a16="http://schemas.microsoft.com/office/drawing/2014/main" id="{21BDB896-1B71-439D-BCA9-C388638FD210}"/>
            </a:ext>
          </a:extLst>
        </xdr:cNvPr>
        <xdr:cNvSpPr/>
      </xdr:nvSpPr>
      <xdr:spPr>
        <a:xfrm>
          <a:off x="15430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66692</xdr:rowOff>
    </xdr:from>
    <xdr:ext cx="405111" cy="259045"/>
    <xdr:sp macro="" textlink="">
      <xdr:nvSpPr>
        <xdr:cNvPr id="394" name="n_1aveValue【保健センター・保健所】&#10;有形固定資産減価償却率">
          <a:extLst>
            <a:ext uri="{FF2B5EF4-FFF2-40B4-BE49-F238E27FC236}">
              <a16:creationId xmlns:a16="http://schemas.microsoft.com/office/drawing/2014/main" id="{0F686062-6090-42D0-909C-6873F9088A46}"/>
            </a:ext>
          </a:extLst>
        </xdr:cNvPr>
        <xdr:cNvSpPr txBox="1"/>
      </xdr:nvSpPr>
      <xdr:spPr>
        <a:xfrm>
          <a:off x="15266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135890</xdr:rowOff>
    </xdr:from>
    <xdr:to>
      <xdr:col>76</xdr:col>
      <xdr:colOff>165100</xdr:colOff>
      <xdr:row>61</xdr:row>
      <xdr:rowOff>66040</xdr:rowOff>
    </xdr:to>
    <xdr:sp macro="" textlink="">
      <xdr:nvSpPr>
        <xdr:cNvPr id="395" name="フローチャート: 判断 394">
          <a:extLst>
            <a:ext uri="{FF2B5EF4-FFF2-40B4-BE49-F238E27FC236}">
              <a16:creationId xmlns:a16="http://schemas.microsoft.com/office/drawing/2014/main" id="{3B87C7D7-D7FE-48AB-BA38-8A9B1EE8DE48}"/>
            </a:ext>
          </a:extLst>
        </xdr:cNvPr>
        <xdr:cNvSpPr/>
      </xdr:nvSpPr>
      <xdr:spPr>
        <a:xfrm>
          <a:off x="14541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57167</xdr:rowOff>
    </xdr:from>
    <xdr:ext cx="405111" cy="259045"/>
    <xdr:sp macro="" textlink="">
      <xdr:nvSpPr>
        <xdr:cNvPr id="396" name="n_2aveValue【保健センター・保健所】&#10;有形固定資産減価償却率">
          <a:extLst>
            <a:ext uri="{FF2B5EF4-FFF2-40B4-BE49-F238E27FC236}">
              <a16:creationId xmlns:a16="http://schemas.microsoft.com/office/drawing/2014/main" id="{2044689B-1780-4D64-9736-8FA8575389B1}"/>
            </a:ext>
          </a:extLst>
        </xdr:cNvPr>
        <xdr:cNvSpPr txBox="1"/>
      </xdr:nvSpPr>
      <xdr:spPr>
        <a:xfrm>
          <a:off x="14389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397" name="フローチャート: 判断 396">
          <a:extLst>
            <a:ext uri="{FF2B5EF4-FFF2-40B4-BE49-F238E27FC236}">
              <a16:creationId xmlns:a16="http://schemas.microsoft.com/office/drawing/2014/main" id="{AA424E24-6AC9-4D46-B864-38918A438058}"/>
            </a:ext>
          </a:extLst>
        </xdr:cNvPr>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4462</xdr:rowOff>
    </xdr:from>
    <xdr:ext cx="405111" cy="259045"/>
    <xdr:sp macro="" textlink="">
      <xdr:nvSpPr>
        <xdr:cNvPr id="398" name="n_3aveValue【保健センター・保健所】&#10;有形固定資産減価償却率">
          <a:extLst>
            <a:ext uri="{FF2B5EF4-FFF2-40B4-BE49-F238E27FC236}">
              <a16:creationId xmlns:a16="http://schemas.microsoft.com/office/drawing/2014/main" id="{9261C953-525A-4708-A9C8-D12F408DAB1C}"/>
            </a:ext>
          </a:extLst>
        </xdr:cNvPr>
        <xdr:cNvSpPr txBox="1"/>
      </xdr:nvSpPr>
      <xdr:spPr>
        <a:xfrm>
          <a:off x="13500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BCC0C29A-926F-43CA-9D26-EB63E53132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58AB2132-19AE-48D8-8BD0-20A2EDD7E6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A5A70A82-8E69-48EF-9AD3-D9C40C0E221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60AB59AC-07D4-494E-9C1D-82C1C6B26D0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E552227A-9CA8-432D-92D3-35F94E793CA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404" name="楕円 403">
          <a:extLst>
            <a:ext uri="{FF2B5EF4-FFF2-40B4-BE49-F238E27FC236}">
              <a16:creationId xmlns:a16="http://schemas.microsoft.com/office/drawing/2014/main" id="{E31F5A9C-A5C7-4DF3-8176-3F3542871D09}"/>
            </a:ext>
          </a:extLst>
        </xdr:cNvPr>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405" name="【保健センター・保健所】&#10;有形固定資産減価償却率該当値テキスト">
          <a:extLst>
            <a:ext uri="{FF2B5EF4-FFF2-40B4-BE49-F238E27FC236}">
              <a16:creationId xmlns:a16="http://schemas.microsoft.com/office/drawing/2014/main" id="{D7199B58-B0B0-4940-AA42-B601086EEE33}"/>
            </a:ext>
          </a:extLst>
        </xdr:cNvPr>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147320</xdr:rowOff>
    </xdr:from>
    <xdr:to>
      <xdr:col>81</xdr:col>
      <xdr:colOff>101600</xdr:colOff>
      <xdr:row>59</xdr:row>
      <xdr:rowOff>77470</xdr:rowOff>
    </xdr:to>
    <xdr:sp macro="" textlink="">
      <xdr:nvSpPr>
        <xdr:cNvPr id="406" name="楕円 405">
          <a:extLst>
            <a:ext uri="{FF2B5EF4-FFF2-40B4-BE49-F238E27FC236}">
              <a16:creationId xmlns:a16="http://schemas.microsoft.com/office/drawing/2014/main" id="{ED44F8BA-0DA3-42EB-AF4C-30E0305BAB24}"/>
            </a:ext>
          </a:extLst>
        </xdr:cNvPr>
        <xdr:cNvSpPr/>
      </xdr:nvSpPr>
      <xdr:spPr>
        <a:xfrm>
          <a:off x="15430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59</xdr:row>
      <xdr:rowOff>26670</xdr:rowOff>
    </xdr:to>
    <xdr:cxnSp macro="">
      <xdr:nvCxnSpPr>
        <xdr:cNvPr id="407" name="直線コネクタ 406">
          <a:extLst>
            <a:ext uri="{FF2B5EF4-FFF2-40B4-BE49-F238E27FC236}">
              <a16:creationId xmlns:a16="http://schemas.microsoft.com/office/drawing/2014/main" id="{65E98EB3-C058-4A21-B91F-89965BE48CAD}"/>
            </a:ext>
          </a:extLst>
        </xdr:cNvPr>
        <xdr:cNvCxnSpPr/>
      </xdr:nvCxnSpPr>
      <xdr:spPr>
        <a:xfrm flipV="1">
          <a:off x="15481300" y="10104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08" name="楕円 407">
          <a:extLst>
            <a:ext uri="{FF2B5EF4-FFF2-40B4-BE49-F238E27FC236}">
              <a16:creationId xmlns:a16="http://schemas.microsoft.com/office/drawing/2014/main" id="{B2F525EB-8001-4482-89A6-7A1C1B654F07}"/>
            </a:ext>
          </a:extLst>
        </xdr:cNvPr>
        <xdr:cNvSpPr/>
      </xdr:nvSpPr>
      <xdr:spPr>
        <a:xfrm>
          <a:off x="14541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26670</xdr:rowOff>
    </xdr:from>
    <xdr:to>
      <xdr:col>81</xdr:col>
      <xdr:colOff>50800</xdr:colOff>
      <xdr:row>59</xdr:row>
      <xdr:rowOff>64770</xdr:rowOff>
    </xdr:to>
    <xdr:cxnSp macro="">
      <xdr:nvCxnSpPr>
        <xdr:cNvPr id="409" name="直線コネクタ 408">
          <a:extLst>
            <a:ext uri="{FF2B5EF4-FFF2-40B4-BE49-F238E27FC236}">
              <a16:creationId xmlns:a16="http://schemas.microsoft.com/office/drawing/2014/main" id="{3B0D3330-A54C-453F-8EBC-F8542A71EF10}"/>
            </a:ext>
          </a:extLst>
        </xdr:cNvPr>
        <xdr:cNvCxnSpPr/>
      </xdr:nvCxnSpPr>
      <xdr:spPr>
        <a:xfrm flipV="1">
          <a:off x="14592300" y="10142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410" name="n_1mainValue【保健センター・保健所】&#10;有形固定資産減価償却率">
          <a:extLst>
            <a:ext uri="{FF2B5EF4-FFF2-40B4-BE49-F238E27FC236}">
              <a16:creationId xmlns:a16="http://schemas.microsoft.com/office/drawing/2014/main" id="{D94313BD-AC05-4A08-AE02-6523F2FC2820}"/>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411" name="n_2mainValue【保健センター・保健所】&#10;有形固定資産減価償却率">
          <a:extLst>
            <a:ext uri="{FF2B5EF4-FFF2-40B4-BE49-F238E27FC236}">
              <a16:creationId xmlns:a16="http://schemas.microsoft.com/office/drawing/2014/main" id="{AC205703-1FC5-4D15-9BE3-E015611BF5C1}"/>
            </a:ext>
          </a:extLst>
        </xdr:cNvPr>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2" name="正方形/長方形 411">
          <a:extLst>
            <a:ext uri="{FF2B5EF4-FFF2-40B4-BE49-F238E27FC236}">
              <a16:creationId xmlns:a16="http://schemas.microsoft.com/office/drawing/2014/main" id="{E12BA659-3CDD-4A79-BBF8-3AE069F947E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3" name="正方形/長方形 412">
          <a:extLst>
            <a:ext uri="{FF2B5EF4-FFF2-40B4-BE49-F238E27FC236}">
              <a16:creationId xmlns:a16="http://schemas.microsoft.com/office/drawing/2014/main" id="{D4EAF1DB-49B9-4D71-8C34-97F0E1857BB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4" name="正方形/長方形 413">
          <a:extLst>
            <a:ext uri="{FF2B5EF4-FFF2-40B4-BE49-F238E27FC236}">
              <a16:creationId xmlns:a16="http://schemas.microsoft.com/office/drawing/2014/main" id="{310A434D-D880-46E2-9E8F-B9507499D26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5" name="正方形/長方形 414">
          <a:extLst>
            <a:ext uri="{FF2B5EF4-FFF2-40B4-BE49-F238E27FC236}">
              <a16:creationId xmlns:a16="http://schemas.microsoft.com/office/drawing/2014/main" id="{5A8A5EC7-2504-4956-A23D-2FC2E0D2B2D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6" name="正方形/長方形 415">
          <a:extLst>
            <a:ext uri="{FF2B5EF4-FFF2-40B4-BE49-F238E27FC236}">
              <a16:creationId xmlns:a16="http://schemas.microsoft.com/office/drawing/2014/main" id="{2E38D72F-A847-4BCD-9D4A-D70BFEBB47A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7" name="正方形/長方形 416">
          <a:extLst>
            <a:ext uri="{FF2B5EF4-FFF2-40B4-BE49-F238E27FC236}">
              <a16:creationId xmlns:a16="http://schemas.microsoft.com/office/drawing/2014/main" id="{5F3A4DA9-3D41-45BE-9819-FD7C4EB7890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8" name="正方形/長方形 417">
          <a:extLst>
            <a:ext uri="{FF2B5EF4-FFF2-40B4-BE49-F238E27FC236}">
              <a16:creationId xmlns:a16="http://schemas.microsoft.com/office/drawing/2014/main" id="{5891D3E8-2AAA-4BED-B463-5EF017FC9BA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9" name="正方形/長方形 418">
          <a:extLst>
            <a:ext uri="{FF2B5EF4-FFF2-40B4-BE49-F238E27FC236}">
              <a16:creationId xmlns:a16="http://schemas.microsoft.com/office/drawing/2014/main" id="{FE1BEA81-925A-4516-90B1-672C47C0EB8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0" name="テキスト ボックス 419">
          <a:extLst>
            <a:ext uri="{FF2B5EF4-FFF2-40B4-BE49-F238E27FC236}">
              <a16:creationId xmlns:a16="http://schemas.microsoft.com/office/drawing/2014/main" id="{922E6984-8A9E-4614-A3F8-4B72266C5DD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1" name="直線コネクタ 420">
          <a:extLst>
            <a:ext uri="{FF2B5EF4-FFF2-40B4-BE49-F238E27FC236}">
              <a16:creationId xmlns:a16="http://schemas.microsoft.com/office/drawing/2014/main" id="{C77ADD8E-E6F1-41F5-82C9-DE920520984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22" name="直線コネクタ 421">
          <a:extLst>
            <a:ext uri="{FF2B5EF4-FFF2-40B4-BE49-F238E27FC236}">
              <a16:creationId xmlns:a16="http://schemas.microsoft.com/office/drawing/2014/main" id="{4830BF8A-7914-45FA-ACFE-29C9A654C45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B71AB8DC-4AC9-446E-BD17-B887563FFEC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4" name="直線コネクタ 423">
          <a:extLst>
            <a:ext uri="{FF2B5EF4-FFF2-40B4-BE49-F238E27FC236}">
              <a16:creationId xmlns:a16="http://schemas.microsoft.com/office/drawing/2014/main" id="{44F8F67A-CEA7-4D3F-AD62-11E0E91670E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5" name="テキスト ボックス 424">
          <a:extLst>
            <a:ext uri="{FF2B5EF4-FFF2-40B4-BE49-F238E27FC236}">
              <a16:creationId xmlns:a16="http://schemas.microsoft.com/office/drawing/2014/main" id="{FB8C478E-FE73-49B2-BFCF-559F77CE172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6" name="直線コネクタ 425">
          <a:extLst>
            <a:ext uri="{FF2B5EF4-FFF2-40B4-BE49-F238E27FC236}">
              <a16:creationId xmlns:a16="http://schemas.microsoft.com/office/drawing/2014/main" id="{CD677EA6-5FB2-4911-824A-CC2FD7513A1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27" name="テキスト ボックス 426">
          <a:extLst>
            <a:ext uri="{FF2B5EF4-FFF2-40B4-BE49-F238E27FC236}">
              <a16:creationId xmlns:a16="http://schemas.microsoft.com/office/drawing/2014/main" id="{179A168D-7EC9-44FF-A156-9D5765A130D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28" name="直線コネクタ 427">
          <a:extLst>
            <a:ext uri="{FF2B5EF4-FFF2-40B4-BE49-F238E27FC236}">
              <a16:creationId xmlns:a16="http://schemas.microsoft.com/office/drawing/2014/main" id="{E2056688-DD12-492C-97C3-89CE008D1D8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29" name="テキスト ボックス 428">
          <a:extLst>
            <a:ext uri="{FF2B5EF4-FFF2-40B4-BE49-F238E27FC236}">
              <a16:creationId xmlns:a16="http://schemas.microsoft.com/office/drawing/2014/main" id="{DE6003C8-27A7-47C7-AF2F-2CAE9333B7A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0" name="直線コネクタ 429">
          <a:extLst>
            <a:ext uri="{FF2B5EF4-FFF2-40B4-BE49-F238E27FC236}">
              <a16:creationId xmlns:a16="http://schemas.microsoft.com/office/drawing/2014/main" id="{DA6FC616-5753-4D8E-9320-E938DF88674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1" name="テキスト ボックス 430">
          <a:extLst>
            <a:ext uri="{FF2B5EF4-FFF2-40B4-BE49-F238E27FC236}">
              <a16:creationId xmlns:a16="http://schemas.microsoft.com/office/drawing/2014/main" id="{27CA2D74-9974-4669-88FA-678733A5CBF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2" name="直線コネクタ 431">
          <a:extLst>
            <a:ext uri="{FF2B5EF4-FFF2-40B4-BE49-F238E27FC236}">
              <a16:creationId xmlns:a16="http://schemas.microsoft.com/office/drawing/2014/main" id="{C4C6AC71-323F-4BBC-BA44-4A6BD8273F0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3" name="テキスト ボックス 432">
          <a:extLst>
            <a:ext uri="{FF2B5EF4-FFF2-40B4-BE49-F238E27FC236}">
              <a16:creationId xmlns:a16="http://schemas.microsoft.com/office/drawing/2014/main" id="{75A017F0-7579-4FFF-B4BA-C4EF7EFF1D2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4" name="【保健センター・保健所】&#10;一人当たり面積グラフ枠">
          <a:extLst>
            <a:ext uri="{FF2B5EF4-FFF2-40B4-BE49-F238E27FC236}">
              <a16:creationId xmlns:a16="http://schemas.microsoft.com/office/drawing/2014/main" id="{C6D90DBE-2B9F-4B8F-A874-530E82B4D65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60960</xdr:rowOff>
    </xdr:from>
    <xdr:to>
      <xdr:col>116</xdr:col>
      <xdr:colOff>62864</xdr:colOff>
      <xdr:row>64</xdr:row>
      <xdr:rowOff>7620</xdr:rowOff>
    </xdr:to>
    <xdr:cxnSp macro="">
      <xdr:nvCxnSpPr>
        <xdr:cNvPr id="435" name="直線コネクタ 434">
          <a:extLst>
            <a:ext uri="{FF2B5EF4-FFF2-40B4-BE49-F238E27FC236}">
              <a16:creationId xmlns:a16="http://schemas.microsoft.com/office/drawing/2014/main" id="{29A2182D-6348-463A-8A30-8A4A49D87541}"/>
            </a:ext>
          </a:extLst>
        </xdr:cNvPr>
        <xdr:cNvCxnSpPr/>
      </xdr:nvCxnSpPr>
      <xdr:spPr>
        <a:xfrm flipV="1">
          <a:off x="22160864" y="96621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436" name="【保健センター・保健所】&#10;一人当たり面積最小値テキスト">
          <a:extLst>
            <a:ext uri="{FF2B5EF4-FFF2-40B4-BE49-F238E27FC236}">
              <a16:creationId xmlns:a16="http://schemas.microsoft.com/office/drawing/2014/main" id="{1F3D43A1-4D60-4E5B-A006-B6902498E844}"/>
            </a:ext>
          </a:extLst>
        </xdr:cNvPr>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437" name="直線コネクタ 436">
          <a:extLst>
            <a:ext uri="{FF2B5EF4-FFF2-40B4-BE49-F238E27FC236}">
              <a16:creationId xmlns:a16="http://schemas.microsoft.com/office/drawing/2014/main" id="{395201F4-5BC4-48A6-8804-2CE89E96A7CD}"/>
            </a:ext>
          </a:extLst>
        </xdr:cNvPr>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7637</xdr:rowOff>
    </xdr:from>
    <xdr:ext cx="469744" cy="259045"/>
    <xdr:sp macro="" textlink="">
      <xdr:nvSpPr>
        <xdr:cNvPr id="438" name="【保健センター・保健所】&#10;一人当たり面積最大値テキスト">
          <a:extLst>
            <a:ext uri="{FF2B5EF4-FFF2-40B4-BE49-F238E27FC236}">
              <a16:creationId xmlns:a16="http://schemas.microsoft.com/office/drawing/2014/main" id="{44BCBC3D-EE3D-4A79-9869-5645F0B93FA5}"/>
            </a:ext>
          </a:extLst>
        </xdr:cNvPr>
        <xdr:cNvSpPr txBox="1"/>
      </xdr:nvSpPr>
      <xdr:spPr>
        <a:xfrm>
          <a:off x="22199600" y="9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439" name="直線コネクタ 438">
          <a:extLst>
            <a:ext uri="{FF2B5EF4-FFF2-40B4-BE49-F238E27FC236}">
              <a16:creationId xmlns:a16="http://schemas.microsoft.com/office/drawing/2014/main" id="{4F8565BF-92EE-478C-8B79-9CFC0E39EDB0}"/>
            </a:ext>
          </a:extLst>
        </xdr:cNvPr>
        <xdr:cNvCxnSpPr/>
      </xdr:nvCxnSpPr>
      <xdr:spPr>
        <a:xfrm>
          <a:off x="22072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113047</xdr:rowOff>
    </xdr:from>
    <xdr:ext cx="469744" cy="259045"/>
    <xdr:sp macro="" textlink="">
      <xdr:nvSpPr>
        <xdr:cNvPr id="440" name="【保健センター・保健所】&#10;一人当たり面積平均値テキスト">
          <a:extLst>
            <a:ext uri="{FF2B5EF4-FFF2-40B4-BE49-F238E27FC236}">
              <a16:creationId xmlns:a16="http://schemas.microsoft.com/office/drawing/2014/main" id="{3A4BEE48-7ED4-4BEC-8FEA-43A8AFCBCD4C}"/>
            </a:ext>
          </a:extLst>
        </xdr:cNvPr>
        <xdr:cNvSpPr txBox="1"/>
      </xdr:nvSpPr>
      <xdr:spPr>
        <a:xfrm>
          <a:off x="22199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441" name="フローチャート: 判断 440">
          <a:extLst>
            <a:ext uri="{FF2B5EF4-FFF2-40B4-BE49-F238E27FC236}">
              <a16:creationId xmlns:a16="http://schemas.microsoft.com/office/drawing/2014/main" id="{B02EE356-8217-4664-8199-7A1D28B4F87D}"/>
            </a:ext>
          </a:extLst>
        </xdr:cNvPr>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36830</xdr:rowOff>
    </xdr:from>
    <xdr:to>
      <xdr:col>112</xdr:col>
      <xdr:colOff>38100</xdr:colOff>
      <xdr:row>61</xdr:row>
      <xdr:rowOff>138430</xdr:rowOff>
    </xdr:to>
    <xdr:sp macro="" textlink="">
      <xdr:nvSpPr>
        <xdr:cNvPr id="442" name="フローチャート: 判断 441">
          <a:extLst>
            <a:ext uri="{FF2B5EF4-FFF2-40B4-BE49-F238E27FC236}">
              <a16:creationId xmlns:a16="http://schemas.microsoft.com/office/drawing/2014/main" id="{17A8DDF5-93D3-4E9F-ACC9-7E3312F0BBBF}"/>
            </a:ext>
          </a:extLst>
        </xdr:cNvPr>
        <xdr:cNvSpPr/>
      </xdr:nvSpPr>
      <xdr:spPr>
        <a:xfrm>
          <a:off x="21272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154957</xdr:rowOff>
    </xdr:from>
    <xdr:ext cx="469744" cy="259045"/>
    <xdr:sp macro="" textlink="">
      <xdr:nvSpPr>
        <xdr:cNvPr id="443" name="n_1aveValue【保健センター・保健所】&#10;一人当たり面積">
          <a:extLst>
            <a:ext uri="{FF2B5EF4-FFF2-40B4-BE49-F238E27FC236}">
              <a16:creationId xmlns:a16="http://schemas.microsoft.com/office/drawing/2014/main" id="{69367E61-6AA7-40A5-8B08-EC3FAF45A98E}"/>
            </a:ext>
          </a:extLst>
        </xdr:cNvPr>
        <xdr:cNvSpPr txBox="1"/>
      </xdr:nvSpPr>
      <xdr:spPr>
        <a:xfrm>
          <a:off x="210757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48260</xdr:rowOff>
    </xdr:from>
    <xdr:to>
      <xdr:col>107</xdr:col>
      <xdr:colOff>101600</xdr:colOff>
      <xdr:row>61</xdr:row>
      <xdr:rowOff>149860</xdr:rowOff>
    </xdr:to>
    <xdr:sp macro="" textlink="">
      <xdr:nvSpPr>
        <xdr:cNvPr id="444" name="フローチャート: 判断 443">
          <a:extLst>
            <a:ext uri="{FF2B5EF4-FFF2-40B4-BE49-F238E27FC236}">
              <a16:creationId xmlns:a16="http://schemas.microsoft.com/office/drawing/2014/main" id="{7FCA8BAC-6EE1-44E0-8265-2F554AA1A599}"/>
            </a:ext>
          </a:extLst>
        </xdr:cNvPr>
        <xdr:cNvSpPr/>
      </xdr:nvSpPr>
      <xdr:spPr>
        <a:xfrm>
          <a:off x="20383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166387</xdr:rowOff>
    </xdr:from>
    <xdr:ext cx="469744" cy="259045"/>
    <xdr:sp macro="" textlink="">
      <xdr:nvSpPr>
        <xdr:cNvPr id="445" name="n_2aveValue【保健センター・保健所】&#10;一人当たり面積">
          <a:extLst>
            <a:ext uri="{FF2B5EF4-FFF2-40B4-BE49-F238E27FC236}">
              <a16:creationId xmlns:a16="http://schemas.microsoft.com/office/drawing/2014/main" id="{DADCEC40-243D-4D74-8CCF-53E05C4147B6}"/>
            </a:ext>
          </a:extLst>
        </xdr:cNvPr>
        <xdr:cNvSpPr txBox="1"/>
      </xdr:nvSpPr>
      <xdr:spPr>
        <a:xfrm>
          <a:off x="20199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162560</xdr:rowOff>
    </xdr:from>
    <xdr:to>
      <xdr:col>102</xdr:col>
      <xdr:colOff>165100</xdr:colOff>
      <xdr:row>61</xdr:row>
      <xdr:rowOff>92710</xdr:rowOff>
    </xdr:to>
    <xdr:sp macro="" textlink="">
      <xdr:nvSpPr>
        <xdr:cNvPr id="446" name="フローチャート: 判断 445">
          <a:extLst>
            <a:ext uri="{FF2B5EF4-FFF2-40B4-BE49-F238E27FC236}">
              <a16:creationId xmlns:a16="http://schemas.microsoft.com/office/drawing/2014/main" id="{9DD73F6E-28D1-4851-A3BB-B6069B4BCC67}"/>
            </a:ext>
          </a:extLst>
        </xdr:cNvPr>
        <xdr:cNvSpPr/>
      </xdr:nvSpPr>
      <xdr:spPr>
        <a:xfrm>
          <a:off x="19494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109237</xdr:rowOff>
    </xdr:from>
    <xdr:ext cx="469744" cy="259045"/>
    <xdr:sp macro="" textlink="">
      <xdr:nvSpPr>
        <xdr:cNvPr id="447" name="n_3aveValue【保健センター・保健所】&#10;一人当たり面積">
          <a:extLst>
            <a:ext uri="{FF2B5EF4-FFF2-40B4-BE49-F238E27FC236}">
              <a16:creationId xmlns:a16="http://schemas.microsoft.com/office/drawing/2014/main" id="{895BC7F3-75C7-45B0-91A2-B90D2B3B1C9B}"/>
            </a:ext>
          </a:extLst>
        </xdr:cNvPr>
        <xdr:cNvSpPr txBox="1"/>
      </xdr:nvSpPr>
      <xdr:spPr>
        <a:xfrm>
          <a:off x="19310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FEF0096-A20D-41CE-B61F-F57FF64AFDD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F636DCCD-246B-40E7-9115-B47AE374926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64163BC7-C506-44ED-9D9C-9142344FAD7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4477ACD2-3A20-428E-83B3-C7C2019267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58269886-F14F-4680-A100-18861E59664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33020</xdr:rowOff>
    </xdr:from>
    <xdr:to>
      <xdr:col>116</xdr:col>
      <xdr:colOff>114300</xdr:colOff>
      <xdr:row>62</xdr:row>
      <xdr:rowOff>134620</xdr:rowOff>
    </xdr:to>
    <xdr:sp macro="" textlink="">
      <xdr:nvSpPr>
        <xdr:cNvPr id="453" name="楕円 452">
          <a:extLst>
            <a:ext uri="{FF2B5EF4-FFF2-40B4-BE49-F238E27FC236}">
              <a16:creationId xmlns:a16="http://schemas.microsoft.com/office/drawing/2014/main" id="{A71BA870-6A43-491B-93D7-F826A4D26248}"/>
            </a:ext>
          </a:extLst>
        </xdr:cNvPr>
        <xdr:cNvSpPr/>
      </xdr:nvSpPr>
      <xdr:spPr>
        <a:xfrm>
          <a:off x="22110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11447</xdr:rowOff>
    </xdr:from>
    <xdr:ext cx="469744" cy="259045"/>
    <xdr:sp macro="" textlink="">
      <xdr:nvSpPr>
        <xdr:cNvPr id="454" name="【保健センター・保健所】&#10;一人当たり面積該当値テキスト">
          <a:extLst>
            <a:ext uri="{FF2B5EF4-FFF2-40B4-BE49-F238E27FC236}">
              <a16:creationId xmlns:a16="http://schemas.microsoft.com/office/drawing/2014/main" id="{1DF66852-91A3-4AC4-9432-B45C5068D4B5}"/>
            </a:ext>
          </a:extLst>
        </xdr:cNvPr>
        <xdr:cNvSpPr txBox="1"/>
      </xdr:nvSpPr>
      <xdr:spPr>
        <a:xfrm>
          <a:off x="22199600"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455" name="楕円 454">
          <a:extLst>
            <a:ext uri="{FF2B5EF4-FFF2-40B4-BE49-F238E27FC236}">
              <a16:creationId xmlns:a16="http://schemas.microsoft.com/office/drawing/2014/main" id="{D2403F4B-FB73-4216-940D-0A0B55EC5D4E}"/>
            </a:ext>
          </a:extLst>
        </xdr:cNvPr>
        <xdr:cNvSpPr/>
      </xdr:nvSpPr>
      <xdr:spPr>
        <a:xfrm>
          <a:off x="2127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83820</xdr:rowOff>
    </xdr:from>
    <xdr:to>
      <xdr:col>116</xdr:col>
      <xdr:colOff>63500</xdr:colOff>
      <xdr:row>62</xdr:row>
      <xdr:rowOff>91440</xdr:rowOff>
    </xdr:to>
    <xdr:cxnSp macro="">
      <xdr:nvCxnSpPr>
        <xdr:cNvPr id="456" name="直線コネクタ 455">
          <a:extLst>
            <a:ext uri="{FF2B5EF4-FFF2-40B4-BE49-F238E27FC236}">
              <a16:creationId xmlns:a16="http://schemas.microsoft.com/office/drawing/2014/main" id="{D57CC9E6-39FA-4578-96CB-34C572636ADE}"/>
            </a:ext>
          </a:extLst>
        </xdr:cNvPr>
        <xdr:cNvCxnSpPr/>
      </xdr:nvCxnSpPr>
      <xdr:spPr>
        <a:xfrm flipV="1">
          <a:off x="21323300" y="10713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457" name="楕円 456">
          <a:extLst>
            <a:ext uri="{FF2B5EF4-FFF2-40B4-BE49-F238E27FC236}">
              <a16:creationId xmlns:a16="http://schemas.microsoft.com/office/drawing/2014/main" id="{26A08D53-ED93-4562-8177-6D30E743957A}"/>
            </a:ext>
          </a:extLst>
        </xdr:cNvPr>
        <xdr:cNvSpPr/>
      </xdr:nvSpPr>
      <xdr:spPr>
        <a:xfrm>
          <a:off x="20383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91440</xdr:rowOff>
    </xdr:from>
    <xdr:to>
      <xdr:col>111</xdr:col>
      <xdr:colOff>177800</xdr:colOff>
      <xdr:row>62</xdr:row>
      <xdr:rowOff>95250</xdr:rowOff>
    </xdr:to>
    <xdr:cxnSp macro="">
      <xdr:nvCxnSpPr>
        <xdr:cNvPr id="458" name="直線コネクタ 457">
          <a:extLst>
            <a:ext uri="{FF2B5EF4-FFF2-40B4-BE49-F238E27FC236}">
              <a16:creationId xmlns:a16="http://schemas.microsoft.com/office/drawing/2014/main" id="{78BBD850-A042-484C-B72F-2BF0EDEF0194}"/>
            </a:ext>
          </a:extLst>
        </xdr:cNvPr>
        <xdr:cNvCxnSpPr/>
      </xdr:nvCxnSpPr>
      <xdr:spPr>
        <a:xfrm flipV="1">
          <a:off x="20434300" y="1072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133367</xdr:rowOff>
    </xdr:from>
    <xdr:ext cx="469744" cy="259045"/>
    <xdr:sp macro="" textlink="">
      <xdr:nvSpPr>
        <xdr:cNvPr id="459" name="n_1mainValue【保健センター・保健所】&#10;一人当たり面積">
          <a:extLst>
            <a:ext uri="{FF2B5EF4-FFF2-40B4-BE49-F238E27FC236}">
              <a16:creationId xmlns:a16="http://schemas.microsoft.com/office/drawing/2014/main" id="{E8272B44-FDFB-4CB7-9955-FB8CD1D5F559}"/>
            </a:ext>
          </a:extLst>
        </xdr:cNvPr>
        <xdr:cNvSpPr txBox="1"/>
      </xdr:nvSpPr>
      <xdr:spPr>
        <a:xfrm>
          <a:off x="21075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460" name="n_2mainValue【保健センター・保健所】&#10;一人当たり面積">
          <a:extLst>
            <a:ext uri="{FF2B5EF4-FFF2-40B4-BE49-F238E27FC236}">
              <a16:creationId xmlns:a16="http://schemas.microsoft.com/office/drawing/2014/main" id="{71F56637-F8E6-435D-B817-97E4963502DC}"/>
            </a:ext>
          </a:extLst>
        </xdr:cNvPr>
        <xdr:cNvSpPr txBox="1"/>
      </xdr:nvSpPr>
      <xdr:spPr>
        <a:xfrm>
          <a:off x="20199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1" name="正方形/長方形 460">
          <a:extLst>
            <a:ext uri="{FF2B5EF4-FFF2-40B4-BE49-F238E27FC236}">
              <a16:creationId xmlns:a16="http://schemas.microsoft.com/office/drawing/2014/main" id="{BD84464A-7BA2-4F2B-BAD2-2F3D365700E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2" name="正方形/長方形 461">
          <a:extLst>
            <a:ext uri="{FF2B5EF4-FFF2-40B4-BE49-F238E27FC236}">
              <a16:creationId xmlns:a16="http://schemas.microsoft.com/office/drawing/2014/main" id="{D8CFD1BD-610A-4084-8DDC-ED8387C3B8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3" name="正方形/長方形 462">
          <a:extLst>
            <a:ext uri="{FF2B5EF4-FFF2-40B4-BE49-F238E27FC236}">
              <a16:creationId xmlns:a16="http://schemas.microsoft.com/office/drawing/2014/main" id="{D54792D3-461B-4722-BF35-7AE70E77150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4" name="正方形/長方形 463">
          <a:extLst>
            <a:ext uri="{FF2B5EF4-FFF2-40B4-BE49-F238E27FC236}">
              <a16:creationId xmlns:a16="http://schemas.microsoft.com/office/drawing/2014/main" id="{24EEA5AD-22C2-4A82-AF8B-FF7EA5A4656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5" name="正方形/長方形 464">
          <a:extLst>
            <a:ext uri="{FF2B5EF4-FFF2-40B4-BE49-F238E27FC236}">
              <a16:creationId xmlns:a16="http://schemas.microsoft.com/office/drawing/2014/main" id="{D5198876-1073-442E-8BF4-57046DC6F70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6" name="正方形/長方形 465">
          <a:extLst>
            <a:ext uri="{FF2B5EF4-FFF2-40B4-BE49-F238E27FC236}">
              <a16:creationId xmlns:a16="http://schemas.microsoft.com/office/drawing/2014/main" id="{7C859B82-2A80-4638-A022-5C6EA2CB164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7" name="正方形/長方形 466">
          <a:extLst>
            <a:ext uri="{FF2B5EF4-FFF2-40B4-BE49-F238E27FC236}">
              <a16:creationId xmlns:a16="http://schemas.microsoft.com/office/drawing/2014/main" id="{84C05BD3-C4EE-4AF8-968B-A472AFA454A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8" name="正方形/長方形 467">
          <a:extLst>
            <a:ext uri="{FF2B5EF4-FFF2-40B4-BE49-F238E27FC236}">
              <a16:creationId xmlns:a16="http://schemas.microsoft.com/office/drawing/2014/main" id="{77D09A54-5EB1-4378-AA47-FCDE2B0D32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9" name="テキスト ボックス 468">
          <a:extLst>
            <a:ext uri="{FF2B5EF4-FFF2-40B4-BE49-F238E27FC236}">
              <a16:creationId xmlns:a16="http://schemas.microsoft.com/office/drawing/2014/main" id="{42F526D6-B146-4EE0-A11A-E2400D41F34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0" name="直線コネクタ 469">
          <a:extLst>
            <a:ext uri="{FF2B5EF4-FFF2-40B4-BE49-F238E27FC236}">
              <a16:creationId xmlns:a16="http://schemas.microsoft.com/office/drawing/2014/main" id="{B0040B15-3BB7-4FB5-8F93-2A24355FCC4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1" name="直線コネクタ 470">
          <a:extLst>
            <a:ext uri="{FF2B5EF4-FFF2-40B4-BE49-F238E27FC236}">
              <a16:creationId xmlns:a16="http://schemas.microsoft.com/office/drawing/2014/main" id="{E8265C34-291F-4E45-A390-B0EAA7C305C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2" name="テキスト ボックス 471">
          <a:extLst>
            <a:ext uri="{FF2B5EF4-FFF2-40B4-BE49-F238E27FC236}">
              <a16:creationId xmlns:a16="http://schemas.microsoft.com/office/drawing/2014/main" id="{43129388-A210-4F81-BD6B-E1C522EE7C41}"/>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3" name="直線コネクタ 472">
          <a:extLst>
            <a:ext uri="{FF2B5EF4-FFF2-40B4-BE49-F238E27FC236}">
              <a16:creationId xmlns:a16="http://schemas.microsoft.com/office/drawing/2014/main" id="{A7D5C953-57C0-4738-93D3-1F02ECD8D46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4" name="テキスト ボックス 473">
          <a:extLst>
            <a:ext uri="{FF2B5EF4-FFF2-40B4-BE49-F238E27FC236}">
              <a16:creationId xmlns:a16="http://schemas.microsoft.com/office/drawing/2014/main" id="{A1EC70F6-2B4C-4DE7-B7F7-BDC4761B9B8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5" name="直線コネクタ 474">
          <a:extLst>
            <a:ext uri="{FF2B5EF4-FFF2-40B4-BE49-F238E27FC236}">
              <a16:creationId xmlns:a16="http://schemas.microsoft.com/office/drawing/2014/main" id="{901C06BD-FBF0-4D7E-90C1-DECF577D825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6" name="テキスト ボックス 475">
          <a:extLst>
            <a:ext uri="{FF2B5EF4-FFF2-40B4-BE49-F238E27FC236}">
              <a16:creationId xmlns:a16="http://schemas.microsoft.com/office/drawing/2014/main" id="{ECA6BB56-09E3-4543-96FB-F026C1C5A15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7" name="直線コネクタ 476">
          <a:extLst>
            <a:ext uri="{FF2B5EF4-FFF2-40B4-BE49-F238E27FC236}">
              <a16:creationId xmlns:a16="http://schemas.microsoft.com/office/drawing/2014/main" id="{7EAE42E8-E9FB-4AD0-85C5-A5D11D91C01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8" name="テキスト ボックス 477">
          <a:extLst>
            <a:ext uri="{FF2B5EF4-FFF2-40B4-BE49-F238E27FC236}">
              <a16:creationId xmlns:a16="http://schemas.microsoft.com/office/drawing/2014/main" id="{35B926AE-054D-44B4-9ED6-9F47805E79B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9" name="直線コネクタ 478">
          <a:extLst>
            <a:ext uri="{FF2B5EF4-FFF2-40B4-BE49-F238E27FC236}">
              <a16:creationId xmlns:a16="http://schemas.microsoft.com/office/drawing/2014/main" id="{D47E6B5B-4B56-482F-B4EC-13FEB11BC6F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0" name="テキスト ボックス 479">
          <a:extLst>
            <a:ext uri="{FF2B5EF4-FFF2-40B4-BE49-F238E27FC236}">
              <a16:creationId xmlns:a16="http://schemas.microsoft.com/office/drawing/2014/main" id="{C48E2459-0B74-4492-8396-9B808130614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1" name="直線コネクタ 480">
          <a:extLst>
            <a:ext uri="{FF2B5EF4-FFF2-40B4-BE49-F238E27FC236}">
              <a16:creationId xmlns:a16="http://schemas.microsoft.com/office/drawing/2014/main" id="{4C8BBFF9-9F53-4618-A474-2A1645D084A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2" name="テキスト ボックス 481">
          <a:extLst>
            <a:ext uri="{FF2B5EF4-FFF2-40B4-BE49-F238E27FC236}">
              <a16:creationId xmlns:a16="http://schemas.microsoft.com/office/drawing/2014/main" id="{A9CCC27A-6973-450F-84E8-0862E3CB3FBD}"/>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3" name="直線コネクタ 482">
          <a:extLst>
            <a:ext uri="{FF2B5EF4-FFF2-40B4-BE49-F238E27FC236}">
              <a16:creationId xmlns:a16="http://schemas.microsoft.com/office/drawing/2014/main" id="{4150F0C0-C543-436A-B357-EC39ABFD895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4" name="テキスト ボックス 483">
          <a:extLst>
            <a:ext uri="{FF2B5EF4-FFF2-40B4-BE49-F238E27FC236}">
              <a16:creationId xmlns:a16="http://schemas.microsoft.com/office/drawing/2014/main" id="{8F968F8B-22CA-43C4-B443-18313E7D79B5}"/>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5" name="【消防施設】&#10;有形固定資産減価償却率グラフ枠">
          <a:extLst>
            <a:ext uri="{FF2B5EF4-FFF2-40B4-BE49-F238E27FC236}">
              <a16:creationId xmlns:a16="http://schemas.microsoft.com/office/drawing/2014/main" id="{CD38C752-AB3A-4DE4-9074-A66E6D934E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486" name="直線コネクタ 485">
          <a:extLst>
            <a:ext uri="{FF2B5EF4-FFF2-40B4-BE49-F238E27FC236}">
              <a16:creationId xmlns:a16="http://schemas.microsoft.com/office/drawing/2014/main" id="{A2FD609F-1E01-4B2A-93C7-C6C1065F8F72}"/>
            </a:ext>
          </a:extLst>
        </xdr:cNvPr>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487" name="【消防施設】&#10;有形固定資産減価償却率最小値テキスト">
          <a:extLst>
            <a:ext uri="{FF2B5EF4-FFF2-40B4-BE49-F238E27FC236}">
              <a16:creationId xmlns:a16="http://schemas.microsoft.com/office/drawing/2014/main" id="{17E0904A-7F50-49DA-9BA2-B6EDD8E3C715}"/>
            </a:ext>
          </a:extLst>
        </xdr:cNvPr>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488" name="直線コネクタ 487">
          <a:extLst>
            <a:ext uri="{FF2B5EF4-FFF2-40B4-BE49-F238E27FC236}">
              <a16:creationId xmlns:a16="http://schemas.microsoft.com/office/drawing/2014/main" id="{00FD0BCB-31E7-4586-B769-D4E31D4E1F88}"/>
            </a:ext>
          </a:extLst>
        </xdr:cNvPr>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489" name="【消防施設】&#10;有形固定資産減価償却率最大値テキスト">
          <a:extLst>
            <a:ext uri="{FF2B5EF4-FFF2-40B4-BE49-F238E27FC236}">
              <a16:creationId xmlns:a16="http://schemas.microsoft.com/office/drawing/2014/main" id="{536F5A8E-E43C-419F-BF17-40588D6C7565}"/>
            </a:ext>
          </a:extLst>
        </xdr:cNvPr>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490" name="直線コネクタ 489">
          <a:extLst>
            <a:ext uri="{FF2B5EF4-FFF2-40B4-BE49-F238E27FC236}">
              <a16:creationId xmlns:a16="http://schemas.microsoft.com/office/drawing/2014/main" id="{12009DDE-6804-40A3-AA71-962A7DE7C4A9}"/>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55534</xdr:rowOff>
    </xdr:from>
    <xdr:ext cx="405111" cy="259045"/>
    <xdr:sp macro="" textlink="">
      <xdr:nvSpPr>
        <xdr:cNvPr id="491" name="【消防施設】&#10;有形固定資産減価償却率平均値テキスト">
          <a:extLst>
            <a:ext uri="{FF2B5EF4-FFF2-40B4-BE49-F238E27FC236}">
              <a16:creationId xmlns:a16="http://schemas.microsoft.com/office/drawing/2014/main" id="{1E9C1F35-7838-41D4-8757-312C976D4C98}"/>
            </a:ext>
          </a:extLst>
        </xdr:cNvPr>
        <xdr:cNvSpPr txBox="1"/>
      </xdr:nvSpPr>
      <xdr:spPr>
        <a:xfrm>
          <a:off x="16357600" y="1394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492" name="フローチャート: 判断 491">
          <a:extLst>
            <a:ext uri="{FF2B5EF4-FFF2-40B4-BE49-F238E27FC236}">
              <a16:creationId xmlns:a16="http://schemas.microsoft.com/office/drawing/2014/main" id="{76535374-DF83-43B1-B6E5-2AF7DE16B606}"/>
            </a:ext>
          </a:extLst>
        </xdr:cNvPr>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493" name="フローチャート: 判断 492">
          <a:extLst>
            <a:ext uri="{FF2B5EF4-FFF2-40B4-BE49-F238E27FC236}">
              <a16:creationId xmlns:a16="http://schemas.microsoft.com/office/drawing/2014/main" id="{14D4B877-DECE-4424-9FD5-980D7587ECA0}"/>
            </a:ext>
          </a:extLst>
        </xdr:cNvPr>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14713</xdr:rowOff>
    </xdr:from>
    <xdr:ext cx="405111" cy="259045"/>
    <xdr:sp macro="" textlink="">
      <xdr:nvSpPr>
        <xdr:cNvPr id="494" name="n_1aveValue【消防施設】&#10;有形固定資産減価償却率">
          <a:extLst>
            <a:ext uri="{FF2B5EF4-FFF2-40B4-BE49-F238E27FC236}">
              <a16:creationId xmlns:a16="http://schemas.microsoft.com/office/drawing/2014/main" id="{E6F84740-698B-49A6-B30A-E142C0E648D1}"/>
            </a:ext>
          </a:extLst>
        </xdr:cNvPr>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46082</xdr:rowOff>
    </xdr:from>
    <xdr:to>
      <xdr:col>76</xdr:col>
      <xdr:colOff>165100</xdr:colOff>
      <xdr:row>81</xdr:row>
      <xdr:rowOff>147682</xdr:rowOff>
    </xdr:to>
    <xdr:sp macro="" textlink="">
      <xdr:nvSpPr>
        <xdr:cNvPr id="495" name="フローチャート: 判断 494">
          <a:extLst>
            <a:ext uri="{FF2B5EF4-FFF2-40B4-BE49-F238E27FC236}">
              <a16:creationId xmlns:a16="http://schemas.microsoft.com/office/drawing/2014/main" id="{29DBC96E-060C-4371-B385-406D65365DA0}"/>
            </a:ext>
          </a:extLst>
        </xdr:cNvPr>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138809</xdr:rowOff>
    </xdr:from>
    <xdr:ext cx="405111" cy="259045"/>
    <xdr:sp macro="" textlink="">
      <xdr:nvSpPr>
        <xdr:cNvPr id="496" name="n_2aveValue【消防施設】&#10;有形固定資産減価償却率">
          <a:extLst>
            <a:ext uri="{FF2B5EF4-FFF2-40B4-BE49-F238E27FC236}">
              <a16:creationId xmlns:a16="http://schemas.microsoft.com/office/drawing/2014/main" id="{64B552BE-2BC1-4B6D-9BFB-7E2F9A896B47}"/>
            </a:ext>
          </a:extLst>
        </xdr:cNvPr>
        <xdr:cNvSpPr txBox="1"/>
      </xdr:nvSpPr>
      <xdr:spPr>
        <a:xfrm>
          <a:off x="14389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78739</xdr:rowOff>
    </xdr:from>
    <xdr:to>
      <xdr:col>72</xdr:col>
      <xdr:colOff>38100</xdr:colOff>
      <xdr:row>81</xdr:row>
      <xdr:rowOff>8889</xdr:rowOff>
    </xdr:to>
    <xdr:sp macro="" textlink="">
      <xdr:nvSpPr>
        <xdr:cNvPr id="497" name="フローチャート: 判断 496">
          <a:extLst>
            <a:ext uri="{FF2B5EF4-FFF2-40B4-BE49-F238E27FC236}">
              <a16:creationId xmlns:a16="http://schemas.microsoft.com/office/drawing/2014/main" id="{D680265B-046F-4143-BA0F-674F9E0817E4}"/>
            </a:ext>
          </a:extLst>
        </xdr:cNvPr>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25416</xdr:rowOff>
    </xdr:from>
    <xdr:ext cx="405111" cy="259045"/>
    <xdr:sp macro="" textlink="">
      <xdr:nvSpPr>
        <xdr:cNvPr id="498" name="n_3aveValue【消防施設】&#10;有形固定資産減価償却率">
          <a:extLst>
            <a:ext uri="{FF2B5EF4-FFF2-40B4-BE49-F238E27FC236}">
              <a16:creationId xmlns:a16="http://schemas.microsoft.com/office/drawing/2014/main" id="{82400205-72C0-4EEA-8C24-546101718F55}"/>
            </a:ext>
          </a:extLst>
        </xdr:cNvPr>
        <xdr:cNvSpPr txBox="1"/>
      </xdr:nvSpPr>
      <xdr:spPr>
        <a:xfrm>
          <a:off x="13500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2A6E3501-FA40-4A6A-8557-D38CC32B19A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0B023F19-47E0-4427-A4D3-22C0161BA87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686E808A-5064-4430-A0EA-218D301933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A4D0B312-012E-4FE4-8835-90AEFCBC81F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1FB26E13-03C6-4AEC-8F68-3AA2766DF58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504" name="楕円 503">
          <a:extLst>
            <a:ext uri="{FF2B5EF4-FFF2-40B4-BE49-F238E27FC236}">
              <a16:creationId xmlns:a16="http://schemas.microsoft.com/office/drawing/2014/main" id="{535651AA-F2FB-4CEC-BD6C-09798FEF56CF}"/>
            </a:ext>
          </a:extLst>
        </xdr:cNvPr>
        <xdr:cNvSpPr/>
      </xdr:nvSpPr>
      <xdr:spPr>
        <a:xfrm>
          <a:off x="162687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59163</xdr:rowOff>
    </xdr:from>
    <xdr:ext cx="405111" cy="259045"/>
    <xdr:sp macro="" textlink="">
      <xdr:nvSpPr>
        <xdr:cNvPr id="505" name="【消防施設】&#10;有形固定資産減価償却率該当値テキスト">
          <a:extLst>
            <a:ext uri="{FF2B5EF4-FFF2-40B4-BE49-F238E27FC236}">
              <a16:creationId xmlns:a16="http://schemas.microsoft.com/office/drawing/2014/main" id="{5188A649-567E-41F5-A590-6DC859615D9B}"/>
            </a:ext>
          </a:extLst>
        </xdr:cNvPr>
        <xdr:cNvSpPr txBox="1"/>
      </xdr:nvSpPr>
      <xdr:spPr>
        <a:xfrm>
          <a:off x="16357600" y="1360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68943</xdr:rowOff>
    </xdr:from>
    <xdr:to>
      <xdr:col>81</xdr:col>
      <xdr:colOff>101600</xdr:colOff>
      <xdr:row>80</xdr:row>
      <xdr:rowOff>170543</xdr:rowOff>
    </xdr:to>
    <xdr:sp macro="" textlink="">
      <xdr:nvSpPr>
        <xdr:cNvPr id="506" name="楕円 505">
          <a:extLst>
            <a:ext uri="{FF2B5EF4-FFF2-40B4-BE49-F238E27FC236}">
              <a16:creationId xmlns:a16="http://schemas.microsoft.com/office/drawing/2014/main" id="{E10B41D6-DFDE-4FE0-A54F-4B277701DEC0}"/>
            </a:ext>
          </a:extLst>
        </xdr:cNvPr>
        <xdr:cNvSpPr/>
      </xdr:nvSpPr>
      <xdr:spPr>
        <a:xfrm>
          <a:off x="15430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87086</xdr:rowOff>
    </xdr:from>
    <xdr:to>
      <xdr:col>85</xdr:col>
      <xdr:colOff>127000</xdr:colOff>
      <xdr:row>80</xdr:row>
      <xdr:rowOff>119743</xdr:rowOff>
    </xdr:to>
    <xdr:cxnSp macro="">
      <xdr:nvCxnSpPr>
        <xdr:cNvPr id="507" name="直線コネクタ 506">
          <a:extLst>
            <a:ext uri="{FF2B5EF4-FFF2-40B4-BE49-F238E27FC236}">
              <a16:creationId xmlns:a16="http://schemas.microsoft.com/office/drawing/2014/main" id="{252BDD72-CACC-4E6F-888D-5D948F82C030}"/>
            </a:ext>
          </a:extLst>
        </xdr:cNvPr>
        <xdr:cNvCxnSpPr/>
      </xdr:nvCxnSpPr>
      <xdr:spPr>
        <a:xfrm flipV="1">
          <a:off x="15481300" y="138030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93436</xdr:rowOff>
    </xdr:from>
    <xdr:to>
      <xdr:col>76</xdr:col>
      <xdr:colOff>165100</xdr:colOff>
      <xdr:row>80</xdr:row>
      <xdr:rowOff>23586</xdr:rowOff>
    </xdr:to>
    <xdr:sp macro="" textlink="">
      <xdr:nvSpPr>
        <xdr:cNvPr id="508" name="楕円 507">
          <a:extLst>
            <a:ext uri="{FF2B5EF4-FFF2-40B4-BE49-F238E27FC236}">
              <a16:creationId xmlns:a16="http://schemas.microsoft.com/office/drawing/2014/main" id="{10B84825-1431-4EC7-8F9C-5554CF4B7A58}"/>
            </a:ext>
          </a:extLst>
        </xdr:cNvPr>
        <xdr:cNvSpPr/>
      </xdr:nvSpPr>
      <xdr:spPr>
        <a:xfrm>
          <a:off x="14541500" y="136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144236</xdr:rowOff>
    </xdr:from>
    <xdr:to>
      <xdr:col>81</xdr:col>
      <xdr:colOff>50800</xdr:colOff>
      <xdr:row>80</xdr:row>
      <xdr:rowOff>119743</xdr:rowOff>
    </xdr:to>
    <xdr:cxnSp macro="">
      <xdr:nvCxnSpPr>
        <xdr:cNvPr id="509" name="直線コネクタ 508">
          <a:extLst>
            <a:ext uri="{FF2B5EF4-FFF2-40B4-BE49-F238E27FC236}">
              <a16:creationId xmlns:a16="http://schemas.microsoft.com/office/drawing/2014/main" id="{B5665BE1-39CF-4C5B-B56E-91E5779F2316}"/>
            </a:ext>
          </a:extLst>
        </xdr:cNvPr>
        <xdr:cNvCxnSpPr/>
      </xdr:nvCxnSpPr>
      <xdr:spPr>
        <a:xfrm>
          <a:off x="14592300" y="13688786"/>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15620</xdr:rowOff>
    </xdr:from>
    <xdr:ext cx="405111" cy="259045"/>
    <xdr:sp macro="" textlink="">
      <xdr:nvSpPr>
        <xdr:cNvPr id="510" name="n_1mainValue【消防施設】&#10;有形固定資産減価償却率">
          <a:extLst>
            <a:ext uri="{FF2B5EF4-FFF2-40B4-BE49-F238E27FC236}">
              <a16:creationId xmlns:a16="http://schemas.microsoft.com/office/drawing/2014/main" id="{1B058B77-B844-45E4-B372-C3A72A32FADF}"/>
            </a:ext>
          </a:extLst>
        </xdr:cNvPr>
        <xdr:cNvSpPr txBox="1"/>
      </xdr:nvSpPr>
      <xdr:spPr>
        <a:xfrm>
          <a:off x="152660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40113</xdr:rowOff>
    </xdr:from>
    <xdr:ext cx="405111" cy="259045"/>
    <xdr:sp macro="" textlink="">
      <xdr:nvSpPr>
        <xdr:cNvPr id="511" name="n_2mainValue【消防施設】&#10;有形固定資産減価償却率">
          <a:extLst>
            <a:ext uri="{FF2B5EF4-FFF2-40B4-BE49-F238E27FC236}">
              <a16:creationId xmlns:a16="http://schemas.microsoft.com/office/drawing/2014/main" id="{D961561E-99C7-41F9-8A5E-666B183805D4}"/>
            </a:ext>
          </a:extLst>
        </xdr:cNvPr>
        <xdr:cNvSpPr txBox="1"/>
      </xdr:nvSpPr>
      <xdr:spPr>
        <a:xfrm>
          <a:off x="14389744" y="1341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2" name="正方形/長方形 511">
          <a:extLst>
            <a:ext uri="{FF2B5EF4-FFF2-40B4-BE49-F238E27FC236}">
              <a16:creationId xmlns:a16="http://schemas.microsoft.com/office/drawing/2014/main" id="{4122F29A-4D8A-49CD-BDB1-466AA825AF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3" name="正方形/長方形 512">
          <a:extLst>
            <a:ext uri="{FF2B5EF4-FFF2-40B4-BE49-F238E27FC236}">
              <a16:creationId xmlns:a16="http://schemas.microsoft.com/office/drawing/2014/main" id="{94812F30-D346-4153-BB9E-31176E2DD25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4" name="正方形/長方形 513">
          <a:extLst>
            <a:ext uri="{FF2B5EF4-FFF2-40B4-BE49-F238E27FC236}">
              <a16:creationId xmlns:a16="http://schemas.microsoft.com/office/drawing/2014/main" id="{23925FE2-30D9-44A7-B882-C76FEA6C5F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5" name="正方形/長方形 514">
          <a:extLst>
            <a:ext uri="{FF2B5EF4-FFF2-40B4-BE49-F238E27FC236}">
              <a16:creationId xmlns:a16="http://schemas.microsoft.com/office/drawing/2014/main" id="{E7625BC7-ABAD-4A58-BF16-529CA4B15EF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6" name="正方形/長方形 515">
          <a:extLst>
            <a:ext uri="{FF2B5EF4-FFF2-40B4-BE49-F238E27FC236}">
              <a16:creationId xmlns:a16="http://schemas.microsoft.com/office/drawing/2014/main" id="{DEE82AF9-DB76-4C36-AB6C-D341BCD9AA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7" name="正方形/長方形 516">
          <a:extLst>
            <a:ext uri="{FF2B5EF4-FFF2-40B4-BE49-F238E27FC236}">
              <a16:creationId xmlns:a16="http://schemas.microsoft.com/office/drawing/2014/main" id="{8397A1C8-AFFA-448F-B649-1B6FE8D122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8" name="正方形/長方形 517">
          <a:extLst>
            <a:ext uri="{FF2B5EF4-FFF2-40B4-BE49-F238E27FC236}">
              <a16:creationId xmlns:a16="http://schemas.microsoft.com/office/drawing/2014/main" id="{3CB9BB68-7B24-448A-9E01-F0C1548F40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9" name="正方形/長方形 518">
          <a:extLst>
            <a:ext uri="{FF2B5EF4-FFF2-40B4-BE49-F238E27FC236}">
              <a16:creationId xmlns:a16="http://schemas.microsoft.com/office/drawing/2014/main" id="{692402F3-C5A1-43E8-BC94-7EFBDE9FDCA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0" name="テキスト ボックス 519">
          <a:extLst>
            <a:ext uri="{FF2B5EF4-FFF2-40B4-BE49-F238E27FC236}">
              <a16:creationId xmlns:a16="http://schemas.microsoft.com/office/drawing/2014/main" id="{2C65079F-443D-4057-954B-D08317048BB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1" name="直線コネクタ 520">
          <a:extLst>
            <a:ext uri="{FF2B5EF4-FFF2-40B4-BE49-F238E27FC236}">
              <a16:creationId xmlns:a16="http://schemas.microsoft.com/office/drawing/2014/main" id="{26E0291E-2676-4DF8-B38B-0F91AE70E41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2" name="直線コネクタ 521">
          <a:extLst>
            <a:ext uri="{FF2B5EF4-FFF2-40B4-BE49-F238E27FC236}">
              <a16:creationId xmlns:a16="http://schemas.microsoft.com/office/drawing/2014/main" id="{91D94245-ECAA-467A-BAD2-976F58AD44E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3" name="テキスト ボックス 522">
          <a:extLst>
            <a:ext uri="{FF2B5EF4-FFF2-40B4-BE49-F238E27FC236}">
              <a16:creationId xmlns:a16="http://schemas.microsoft.com/office/drawing/2014/main" id="{4101718E-F64D-4177-900F-5FD93334DE6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4" name="直線コネクタ 523">
          <a:extLst>
            <a:ext uri="{FF2B5EF4-FFF2-40B4-BE49-F238E27FC236}">
              <a16:creationId xmlns:a16="http://schemas.microsoft.com/office/drawing/2014/main" id="{D926BE29-4DD9-4933-8E3B-3F42E511502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5" name="テキスト ボックス 524">
          <a:extLst>
            <a:ext uri="{FF2B5EF4-FFF2-40B4-BE49-F238E27FC236}">
              <a16:creationId xmlns:a16="http://schemas.microsoft.com/office/drawing/2014/main" id="{1F6692DC-1A4D-4EBB-9CB1-5DEAABA4269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6" name="直線コネクタ 525">
          <a:extLst>
            <a:ext uri="{FF2B5EF4-FFF2-40B4-BE49-F238E27FC236}">
              <a16:creationId xmlns:a16="http://schemas.microsoft.com/office/drawing/2014/main" id="{65A451F1-CFD5-466C-ADF7-9C21030D24A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7" name="テキスト ボックス 526">
          <a:extLst>
            <a:ext uri="{FF2B5EF4-FFF2-40B4-BE49-F238E27FC236}">
              <a16:creationId xmlns:a16="http://schemas.microsoft.com/office/drawing/2014/main" id="{C395256F-2EF0-4C8A-9C09-F194AEBAFA4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8" name="直線コネクタ 527">
          <a:extLst>
            <a:ext uri="{FF2B5EF4-FFF2-40B4-BE49-F238E27FC236}">
              <a16:creationId xmlns:a16="http://schemas.microsoft.com/office/drawing/2014/main" id="{24B296FB-87BB-4EFA-9B3A-479FCA28064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9" name="テキスト ボックス 528">
          <a:extLst>
            <a:ext uri="{FF2B5EF4-FFF2-40B4-BE49-F238E27FC236}">
              <a16:creationId xmlns:a16="http://schemas.microsoft.com/office/drawing/2014/main" id="{1DFA6917-34F7-4ECB-A1B9-90C60A07C63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0" name="直線コネクタ 529">
          <a:extLst>
            <a:ext uri="{FF2B5EF4-FFF2-40B4-BE49-F238E27FC236}">
              <a16:creationId xmlns:a16="http://schemas.microsoft.com/office/drawing/2014/main" id="{CCF6246B-5253-4BBB-AB3E-2A3657BECEC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1" name="テキスト ボックス 530">
          <a:extLst>
            <a:ext uri="{FF2B5EF4-FFF2-40B4-BE49-F238E27FC236}">
              <a16:creationId xmlns:a16="http://schemas.microsoft.com/office/drawing/2014/main" id="{12A2285A-B7D8-4F94-82DC-6F2F9FD4E82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2" name="直線コネクタ 531">
          <a:extLst>
            <a:ext uri="{FF2B5EF4-FFF2-40B4-BE49-F238E27FC236}">
              <a16:creationId xmlns:a16="http://schemas.microsoft.com/office/drawing/2014/main" id="{8AF2D5D6-15FB-4D18-9D90-B97A85D174D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3" name="テキスト ボックス 532">
          <a:extLst>
            <a:ext uri="{FF2B5EF4-FFF2-40B4-BE49-F238E27FC236}">
              <a16:creationId xmlns:a16="http://schemas.microsoft.com/office/drawing/2014/main" id="{CFB43E23-42E1-4074-868C-B36039277B0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4" name="【消防施設】&#10;一人当たり面積グラフ枠">
          <a:extLst>
            <a:ext uri="{FF2B5EF4-FFF2-40B4-BE49-F238E27FC236}">
              <a16:creationId xmlns:a16="http://schemas.microsoft.com/office/drawing/2014/main" id="{DA43D5CD-F53D-4CFA-BC78-4AF35249B33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535" name="直線コネクタ 534">
          <a:extLst>
            <a:ext uri="{FF2B5EF4-FFF2-40B4-BE49-F238E27FC236}">
              <a16:creationId xmlns:a16="http://schemas.microsoft.com/office/drawing/2014/main" id="{8BCB5436-A328-4732-BF52-5DCA966DB3DC}"/>
            </a:ext>
          </a:extLst>
        </xdr:cNvPr>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536" name="【消防施設】&#10;一人当たり面積最小値テキスト">
          <a:extLst>
            <a:ext uri="{FF2B5EF4-FFF2-40B4-BE49-F238E27FC236}">
              <a16:creationId xmlns:a16="http://schemas.microsoft.com/office/drawing/2014/main" id="{0BAE32CD-B37A-49F5-B170-50E0D855C1EF}"/>
            </a:ext>
          </a:extLst>
        </xdr:cNvPr>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537" name="直線コネクタ 536">
          <a:extLst>
            <a:ext uri="{FF2B5EF4-FFF2-40B4-BE49-F238E27FC236}">
              <a16:creationId xmlns:a16="http://schemas.microsoft.com/office/drawing/2014/main" id="{23C6B4C9-FA70-47A3-92AD-66ECE63BAA0E}"/>
            </a:ext>
          </a:extLst>
        </xdr:cNvPr>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538" name="【消防施設】&#10;一人当たり面積最大値テキスト">
          <a:extLst>
            <a:ext uri="{FF2B5EF4-FFF2-40B4-BE49-F238E27FC236}">
              <a16:creationId xmlns:a16="http://schemas.microsoft.com/office/drawing/2014/main" id="{B9F6562B-CD95-461B-A38C-54771BA5E5C0}"/>
            </a:ext>
          </a:extLst>
        </xdr:cNvPr>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539" name="直線コネクタ 538">
          <a:extLst>
            <a:ext uri="{FF2B5EF4-FFF2-40B4-BE49-F238E27FC236}">
              <a16:creationId xmlns:a16="http://schemas.microsoft.com/office/drawing/2014/main" id="{4B904AE3-D795-4C56-93F0-B647CB4E5A20}"/>
            </a:ext>
          </a:extLst>
        </xdr:cNvPr>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540" name="【消防施設】&#10;一人当たり面積平均値テキスト">
          <a:extLst>
            <a:ext uri="{FF2B5EF4-FFF2-40B4-BE49-F238E27FC236}">
              <a16:creationId xmlns:a16="http://schemas.microsoft.com/office/drawing/2014/main" id="{4B7B40E4-BE64-432F-864E-70E4F0358C73}"/>
            </a:ext>
          </a:extLst>
        </xdr:cNvPr>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41" name="フローチャート: 判断 540">
          <a:extLst>
            <a:ext uri="{FF2B5EF4-FFF2-40B4-BE49-F238E27FC236}">
              <a16:creationId xmlns:a16="http://schemas.microsoft.com/office/drawing/2014/main" id="{B6CABA10-937F-49B0-8BFF-A15ECF8516AB}"/>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542" name="フローチャート: 判断 541">
          <a:extLst>
            <a:ext uri="{FF2B5EF4-FFF2-40B4-BE49-F238E27FC236}">
              <a16:creationId xmlns:a16="http://schemas.microsoft.com/office/drawing/2014/main" id="{F0BBEFE8-7674-4ABD-A56C-4434628A97DA}"/>
            </a:ext>
          </a:extLst>
        </xdr:cNvPr>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74947</xdr:rowOff>
    </xdr:from>
    <xdr:ext cx="469744" cy="259045"/>
    <xdr:sp macro="" textlink="">
      <xdr:nvSpPr>
        <xdr:cNvPr id="543" name="n_1aveValue【消防施設】&#10;一人当たり面積">
          <a:extLst>
            <a:ext uri="{FF2B5EF4-FFF2-40B4-BE49-F238E27FC236}">
              <a16:creationId xmlns:a16="http://schemas.microsoft.com/office/drawing/2014/main" id="{F1DD711B-8ECB-4927-A88B-66A7C47E35C8}"/>
            </a:ext>
          </a:extLst>
        </xdr:cNvPr>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25400</xdr:rowOff>
    </xdr:from>
    <xdr:to>
      <xdr:col>107</xdr:col>
      <xdr:colOff>101600</xdr:colOff>
      <xdr:row>83</xdr:row>
      <xdr:rowOff>127000</xdr:rowOff>
    </xdr:to>
    <xdr:sp macro="" textlink="">
      <xdr:nvSpPr>
        <xdr:cNvPr id="544" name="フローチャート: 判断 543">
          <a:extLst>
            <a:ext uri="{FF2B5EF4-FFF2-40B4-BE49-F238E27FC236}">
              <a16:creationId xmlns:a16="http://schemas.microsoft.com/office/drawing/2014/main" id="{0DF685A8-F996-4AD4-9B84-08965EF8F8DC}"/>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143527</xdr:rowOff>
    </xdr:from>
    <xdr:ext cx="469744" cy="259045"/>
    <xdr:sp macro="" textlink="">
      <xdr:nvSpPr>
        <xdr:cNvPr id="545" name="n_2aveValue【消防施設】&#10;一人当たり面積">
          <a:extLst>
            <a:ext uri="{FF2B5EF4-FFF2-40B4-BE49-F238E27FC236}">
              <a16:creationId xmlns:a16="http://schemas.microsoft.com/office/drawing/2014/main" id="{EE59CDE0-D3B8-4309-80F3-470A87A10046}"/>
            </a:ext>
          </a:extLst>
        </xdr:cNvPr>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97789</xdr:rowOff>
    </xdr:from>
    <xdr:to>
      <xdr:col>102</xdr:col>
      <xdr:colOff>165100</xdr:colOff>
      <xdr:row>84</xdr:row>
      <xdr:rowOff>27939</xdr:rowOff>
    </xdr:to>
    <xdr:sp macro="" textlink="">
      <xdr:nvSpPr>
        <xdr:cNvPr id="546" name="フローチャート: 判断 545">
          <a:extLst>
            <a:ext uri="{FF2B5EF4-FFF2-40B4-BE49-F238E27FC236}">
              <a16:creationId xmlns:a16="http://schemas.microsoft.com/office/drawing/2014/main" id="{15BDFFBC-DB48-4692-AB78-51856270BB22}"/>
            </a:ext>
          </a:extLst>
        </xdr:cNvPr>
        <xdr:cNvSpPr/>
      </xdr:nvSpPr>
      <xdr:spPr>
        <a:xfrm>
          <a:off x="19494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44466</xdr:rowOff>
    </xdr:from>
    <xdr:ext cx="469744" cy="259045"/>
    <xdr:sp macro="" textlink="">
      <xdr:nvSpPr>
        <xdr:cNvPr id="547" name="n_3aveValue【消防施設】&#10;一人当たり面積">
          <a:extLst>
            <a:ext uri="{FF2B5EF4-FFF2-40B4-BE49-F238E27FC236}">
              <a16:creationId xmlns:a16="http://schemas.microsoft.com/office/drawing/2014/main" id="{CA00061F-3464-492D-A8E0-A512A7AB783C}"/>
            </a:ext>
          </a:extLst>
        </xdr:cNvPr>
        <xdr:cNvSpPr txBox="1"/>
      </xdr:nvSpPr>
      <xdr:spPr>
        <a:xfrm>
          <a:off x="19310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18D76C0F-4FC9-45D5-A7EA-44A58E99C20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B5680C05-C682-44E2-9775-012B928978D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12AE3939-4990-43A2-880D-3F7DAA822AE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0980C253-4448-4C6B-A86D-288B675A5E5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76DA5732-7204-4168-928D-E9B6BBF8029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553" name="楕円 552">
          <a:extLst>
            <a:ext uri="{FF2B5EF4-FFF2-40B4-BE49-F238E27FC236}">
              <a16:creationId xmlns:a16="http://schemas.microsoft.com/office/drawing/2014/main" id="{D1A9C60A-084B-4B6E-BD9F-C6B8A7210C9C}"/>
            </a:ext>
          </a:extLst>
        </xdr:cNvPr>
        <xdr:cNvSpPr/>
      </xdr:nvSpPr>
      <xdr:spPr>
        <a:xfrm>
          <a:off x="22110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156227</xdr:rowOff>
    </xdr:from>
    <xdr:ext cx="469744" cy="259045"/>
    <xdr:sp macro="" textlink="">
      <xdr:nvSpPr>
        <xdr:cNvPr id="554" name="【消防施設】&#10;一人当たり面積該当値テキスト">
          <a:extLst>
            <a:ext uri="{FF2B5EF4-FFF2-40B4-BE49-F238E27FC236}">
              <a16:creationId xmlns:a16="http://schemas.microsoft.com/office/drawing/2014/main" id="{23E538E5-7254-4D16-A47D-4F2D3F5BE6FD}"/>
            </a:ext>
          </a:extLst>
        </xdr:cNvPr>
        <xdr:cNvSpPr txBox="1"/>
      </xdr:nvSpPr>
      <xdr:spPr>
        <a:xfrm>
          <a:off x="2219960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xdr:rowOff>
    </xdr:from>
    <xdr:to>
      <xdr:col>112</xdr:col>
      <xdr:colOff>38100</xdr:colOff>
      <xdr:row>84</xdr:row>
      <xdr:rowOff>115570</xdr:rowOff>
    </xdr:to>
    <xdr:sp macro="" textlink="">
      <xdr:nvSpPr>
        <xdr:cNvPr id="555" name="楕円 554">
          <a:extLst>
            <a:ext uri="{FF2B5EF4-FFF2-40B4-BE49-F238E27FC236}">
              <a16:creationId xmlns:a16="http://schemas.microsoft.com/office/drawing/2014/main" id="{6BB2ABCF-E03F-464D-A692-1DDD1CA377C3}"/>
            </a:ext>
          </a:extLst>
        </xdr:cNvPr>
        <xdr:cNvSpPr/>
      </xdr:nvSpPr>
      <xdr:spPr>
        <a:xfrm>
          <a:off x="21272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57150</xdr:rowOff>
    </xdr:from>
    <xdr:to>
      <xdr:col>116</xdr:col>
      <xdr:colOff>63500</xdr:colOff>
      <xdr:row>84</xdr:row>
      <xdr:rowOff>64770</xdr:rowOff>
    </xdr:to>
    <xdr:cxnSp macro="">
      <xdr:nvCxnSpPr>
        <xdr:cNvPr id="556" name="直線コネクタ 555">
          <a:extLst>
            <a:ext uri="{FF2B5EF4-FFF2-40B4-BE49-F238E27FC236}">
              <a16:creationId xmlns:a16="http://schemas.microsoft.com/office/drawing/2014/main" id="{33412153-8531-4B90-A184-682E7E8ACAE9}"/>
            </a:ext>
          </a:extLst>
        </xdr:cNvPr>
        <xdr:cNvCxnSpPr/>
      </xdr:nvCxnSpPr>
      <xdr:spPr>
        <a:xfrm flipV="1">
          <a:off x="21323300" y="144589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17780</xdr:rowOff>
    </xdr:from>
    <xdr:to>
      <xdr:col>107</xdr:col>
      <xdr:colOff>101600</xdr:colOff>
      <xdr:row>84</xdr:row>
      <xdr:rowOff>119380</xdr:rowOff>
    </xdr:to>
    <xdr:sp macro="" textlink="">
      <xdr:nvSpPr>
        <xdr:cNvPr id="557" name="楕円 556">
          <a:extLst>
            <a:ext uri="{FF2B5EF4-FFF2-40B4-BE49-F238E27FC236}">
              <a16:creationId xmlns:a16="http://schemas.microsoft.com/office/drawing/2014/main" id="{72048E56-5800-4E0C-9DD5-453506CE7F3C}"/>
            </a:ext>
          </a:extLst>
        </xdr:cNvPr>
        <xdr:cNvSpPr/>
      </xdr:nvSpPr>
      <xdr:spPr>
        <a:xfrm>
          <a:off x="20383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64770</xdr:rowOff>
    </xdr:from>
    <xdr:to>
      <xdr:col>111</xdr:col>
      <xdr:colOff>177800</xdr:colOff>
      <xdr:row>84</xdr:row>
      <xdr:rowOff>68580</xdr:rowOff>
    </xdr:to>
    <xdr:cxnSp macro="">
      <xdr:nvCxnSpPr>
        <xdr:cNvPr id="558" name="直線コネクタ 557">
          <a:extLst>
            <a:ext uri="{FF2B5EF4-FFF2-40B4-BE49-F238E27FC236}">
              <a16:creationId xmlns:a16="http://schemas.microsoft.com/office/drawing/2014/main" id="{3B8DA49F-4754-4271-BF82-DDC50F6BC673}"/>
            </a:ext>
          </a:extLst>
        </xdr:cNvPr>
        <xdr:cNvCxnSpPr/>
      </xdr:nvCxnSpPr>
      <xdr:spPr>
        <a:xfrm flipV="1">
          <a:off x="20434300" y="1446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106697</xdr:rowOff>
    </xdr:from>
    <xdr:ext cx="469744" cy="259045"/>
    <xdr:sp macro="" textlink="">
      <xdr:nvSpPr>
        <xdr:cNvPr id="559" name="n_1mainValue【消防施設】&#10;一人当たり面積">
          <a:extLst>
            <a:ext uri="{FF2B5EF4-FFF2-40B4-BE49-F238E27FC236}">
              <a16:creationId xmlns:a16="http://schemas.microsoft.com/office/drawing/2014/main" id="{98E67743-C4F7-41DA-8351-192222A61B94}"/>
            </a:ext>
          </a:extLst>
        </xdr:cNvPr>
        <xdr:cNvSpPr txBox="1"/>
      </xdr:nvSpPr>
      <xdr:spPr>
        <a:xfrm>
          <a:off x="2107572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110507</xdr:rowOff>
    </xdr:from>
    <xdr:ext cx="469744" cy="259045"/>
    <xdr:sp macro="" textlink="">
      <xdr:nvSpPr>
        <xdr:cNvPr id="560" name="n_2mainValue【消防施設】&#10;一人当たり面積">
          <a:extLst>
            <a:ext uri="{FF2B5EF4-FFF2-40B4-BE49-F238E27FC236}">
              <a16:creationId xmlns:a16="http://schemas.microsoft.com/office/drawing/2014/main" id="{D495644A-BEFD-4A93-8A59-49DEC20D425E}"/>
            </a:ext>
          </a:extLst>
        </xdr:cNvPr>
        <xdr:cNvSpPr txBox="1"/>
      </xdr:nvSpPr>
      <xdr:spPr>
        <a:xfrm>
          <a:off x="20199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1" name="正方形/長方形 560">
          <a:extLst>
            <a:ext uri="{FF2B5EF4-FFF2-40B4-BE49-F238E27FC236}">
              <a16:creationId xmlns:a16="http://schemas.microsoft.com/office/drawing/2014/main" id="{81BC0214-33D4-405E-A6BF-B6761E3AA5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2" name="正方形/長方形 561">
          <a:extLst>
            <a:ext uri="{FF2B5EF4-FFF2-40B4-BE49-F238E27FC236}">
              <a16:creationId xmlns:a16="http://schemas.microsoft.com/office/drawing/2014/main" id="{58A16150-24E4-4DB0-BE42-AB00F103169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3" name="正方形/長方形 562">
          <a:extLst>
            <a:ext uri="{FF2B5EF4-FFF2-40B4-BE49-F238E27FC236}">
              <a16:creationId xmlns:a16="http://schemas.microsoft.com/office/drawing/2014/main" id="{89EF353A-04BB-46C4-94F0-5552E5E9B66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4" name="正方形/長方形 563">
          <a:extLst>
            <a:ext uri="{FF2B5EF4-FFF2-40B4-BE49-F238E27FC236}">
              <a16:creationId xmlns:a16="http://schemas.microsoft.com/office/drawing/2014/main" id="{BFD9DD13-4B39-442C-8A84-12E3AC0FA19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5" name="正方形/長方形 564">
          <a:extLst>
            <a:ext uri="{FF2B5EF4-FFF2-40B4-BE49-F238E27FC236}">
              <a16:creationId xmlns:a16="http://schemas.microsoft.com/office/drawing/2014/main" id="{BEC0EFE5-6E98-425D-983C-E8D75F18F05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6" name="正方形/長方形 565">
          <a:extLst>
            <a:ext uri="{FF2B5EF4-FFF2-40B4-BE49-F238E27FC236}">
              <a16:creationId xmlns:a16="http://schemas.microsoft.com/office/drawing/2014/main" id="{B30C5978-963F-43C8-8AF3-4696B2D292A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7" name="正方形/長方形 566">
          <a:extLst>
            <a:ext uri="{FF2B5EF4-FFF2-40B4-BE49-F238E27FC236}">
              <a16:creationId xmlns:a16="http://schemas.microsoft.com/office/drawing/2014/main" id="{371EDFF2-2B45-4E66-AE48-AF4281BD39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正方形/長方形 567">
          <a:extLst>
            <a:ext uri="{FF2B5EF4-FFF2-40B4-BE49-F238E27FC236}">
              <a16:creationId xmlns:a16="http://schemas.microsoft.com/office/drawing/2014/main" id="{8A120A54-9877-4130-8DFE-BD4B39B3057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9" name="テキスト ボックス 568">
          <a:extLst>
            <a:ext uri="{FF2B5EF4-FFF2-40B4-BE49-F238E27FC236}">
              <a16:creationId xmlns:a16="http://schemas.microsoft.com/office/drawing/2014/main" id="{C005185E-FB4A-411F-A80E-EDA1116DF3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0" name="直線コネクタ 569">
          <a:extLst>
            <a:ext uri="{FF2B5EF4-FFF2-40B4-BE49-F238E27FC236}">
              <a16:creationId xmlns:a16="http://schemas.microsoft.com/office/drawing/2014/main" id="{8CE7A6C8-0078-4EBB-B0F4-9C5720C9DEE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1" name="直線コネクタ 570">
          <a:extLst>
            <a:ext uri="{FF2B5EF4-FFF2-40B4-BE49-F238E27FC236}">
              <a16:creationId xmlns:a16="http://schemas.microsoft.com/office/drawing/2014/main" id="{8E6EE8D9-0F97-4429-A363-0FA7C81F54C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2" name="テキスト ボックス 571">
          <a:extLst>
            <a:ext uri="{FF2B5EF4-FFF2-40B4-BE49-F238E27FC236}">
              <a16:creationId xmlns:a16="http://schemas.microsoft.com/office/drawing/2014/main" id="{3F3F7527-B0F7-4C2F-AD42-AC8B46255BAC}"/>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3" name="直線コネクタ 572">
          <a:extLst>
            <a:ext uri="{FF2B5EF4-FFF2-40B4-BE49-F238E27FC236}">
              <a16:creationId xmlns:a16="http://schemas.microsoft.com/office/drawing/2014/main" id="{47252628-98E3-4CE4-90EC-83231FB1FC4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4" name="テキスト ボックス 573">
          <a:extLst>
            <a:ext uri="{FF2B5EF4-FFF2-40B4-BE49-F238E27FC236}">
              <a16:creationId xmlns:a16="http://schemas.microsoft.com/office/drawing/2014/main" id="{9D13ED41-01F1-4A5C-80B0-7A1215EC614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5" name="直線コネクタ 574">
          <a:extLst>
            <a:ext uri="{FF2B5EF4-FFF2-40B4-BE49-F238E27FC236}">
              <a16:creationId xmlns:a16="http://schemas.microsoft.com/office/drawing/2014/main" id="{2E4476EC-4749-488B-87E3-3E90D094ABE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6" name="テキスト ボックス 575">
          <a:extLst>
            <a:ext uri="{FF2B5EF4-FFF2-40B4-BE49-F238E27FC236}">
              <a16:creationId xmlns:a16="http://schemas.microsoft.com/office/drawing/2014/main" id="{4256BFEE-5973-4C43-AD14-F7F40580953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7" name="直線コネクタ 576">
          <a:extLst>
            <a:ext uri="{FF2B5EF4-FFF2-40B4-BE49-F238E27FC236}">
              <a16:creationId xmlns:a16="http://schemas.microsoft.com/office/drawing/2014/main" id="{D4787897-DDAF-4CA5-92AA-CA06E32F2C5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8" name="テキスト ボックス 577">
          <a:extLst>
            <a:ext uri="{FF2B5EF4-FFF2-40B4-BE49-F238E27FC236}">
              <a16:creationId xmlns:a16="http://schemas.microsoft.com/office/drawing/2014/main" id="{8BA11871-9D59-46A2-843C-ED3EF4AFC6E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9" name="直線コネクタ 578">
          <a:extLst>
            <a:ext uri="{FF2B5EF4-FFF2-40B4-BE49-F238E27FC236}">
              <a16:creationId xmlns:a16="http://schemas.microsoft.com/office/drawing/2014/main" id="{64AD4DC6-E42F-4A5C-9E92-F2DD0F52DB0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0" name="テキスト ボックス 579">
          <a:extLst>
            <a:ext uri="{FF2B5EF4-FFF2-40B4-BE49-F238E27FC236}">
              <a16:creationId xmlns:a16="http://schemas.microsoft.com/office/drawing/2014/main" id="{15EAA7F6-8E7D-4713-B5AD-F20F9B959D5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1" name="直線コネクタ 580">
          <a:extLst>
            <a:ext uri="{FF2B5EF4-FFF2-40B4-BE49-F238E27FC236}">
              <a16:creationId xmlns:a16="http://schemas.microsoft.com/office/drawing/2014/main" id="{1AC76B92-170A-4704-BE21-8C0A1F044D9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2" name="テキスト ボックス 581">
          <a:extLst>
            <a:ext uri="{FF2B5EF4-FFF2-40B4-BE49-F238E27FC236}">
              <a16:creationId xmlns:a16="http://schemas.microsoft.com/office/drawing/2014/main" id="{975A8EA3-06F8-4269-A397-6DBB91CED61E}"/>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3" name="直線コネクタ 582">
          <a:extLst>
            <a:ext uri="{FF2B5EF4-FFF2-40B4-BE49-F238E27FC236}">
              <a16:creationId xmlns:a16="http://schemas.microsoft.com/office/drawing/2014/main" id="{F52673EC-6B54-4301-B7B1-6AAB986A341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4" name="テキスト ボックス 583">
          <a:extLst>
            <a:ext uri="{FF2B5EF4-FFF2-40B4-BE49-F238E27FC236}">
              <a16:creationId xmlns:a16="http://schemas.microsoft.com/office/drawing/2014/main" id="{4E0F4FD4-4A9A-4288-BC1E-21B7E7EAA929}"/>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5" name="【庁舎】&#10;有形固定資産減価償却率グラフ枠">
          <a:extLst>
            <a:ext uri="{FF2B5EF4-FFF2-40B4-BE49-F238E27FC236}">
              <a16:creationId xmlns:a16="http://schemas.microsoft.com/office/drawing/2014/main" id="{2A4918B8-EBF3-4313-8015-DB0332743F8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586" name="直線コネクタ 585">
          <a:extLst>
            <a:ext uri="{FF2B5EF4-FFF2-40B4-BE49-F238E27FC236}">
              <a16:creationId xmlns:a16="http://schemas.microsoft.com/office/drawing/2014/main" id="{B343B973-D012-4AFD-91C8-ED132A6D0D0F}"/>
            </a:ext>
          </a:extLst>
        </xdr:cNvPr>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587" name="【庁舎】&#10;有形固定資産減価償却率最小値テキスト">
          <a:extLst>
            <a:ext uri="{FF2B5EF4-FFF2-40B4-BE49-F238E27FC236}">
              <a16:creationId xmlns:a16="http://schemas.microsoft.com/office/drawing/2014/main" id="{96E9C539-012C-4736-A633-1BAC0CF3A3E8}"/>
            </a:ext>
          </a:extLst>
        </xdr:cNvPr>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588" name="直線コネクタ 587">
          <a:extLst>
            <a:ext uri="{FF2B5EF4-FFF2-40B4-BE49-F238E27FC236}">
              <a16:creationId xmlns:a16="http://schemas.microsoft.com/office/drawing/2014/main" id="{9D732D3C-02BB-4433-8193-6742FC169248}"/>
            </a:ext>
          </a:extLst>
        </xdr:cNvPr>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589" name="【庁舎】&#10;有形固定資産減価償却率最大値テキスト">
          <a:extLst>
            <a:ext uri="{FF2B5EF4-FFF2-40B4-BE49-F238E27FC236}">
              <a16:creationId xmlns:a16="http://schemas.microsoft.com/office/drawing/2014/main" id="{5FFAC703-A491-42B9-B60C-46E99E968446}"/>
            </a:ext>
          </a:extLst>
        </xdr:cNvPr>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590" name="直線コネクタ 589">
          <a:extLst>
            <a:ext uri="{FF2B5EF4-FFF2-40B4-BE49-F238E27FC236}">
              <a16:creationId xmlns:a16="http://schemas.microsoft.com/office/drawing/2014/main" id="{BFADD9AD-C549-459A-AD45-B2C6E4BE1643}"/>
            </a:ext>
          </a:extLst>
        </xdr:cNvPr>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5822</xdr:rowOff>
    </xdr:from>
    <xdr:ext cx="405111" cy="259045"/>
    <xdr:sp macro="" textlink="">
      <xdr:nvSpPr>
        <xdr:cNvPr id="591" name="【庁舎】&#10;有形固定資産減価償却率平均値テキスト">
          <a:extLst>
            <a:ext uri="{FF2B5EF4-FFF2-40B4-BE49-F238E27FC236}">
              <a16:creationId xmlns:a16="http://schemas.microsoft.com/office/drawing/2014/main" id="{4465013E-8B1C-422E-9342-8BE744693FAF}"/>
            </a:ext>
          </a:extLst>
        </xdr:cNvPr>
        <xdr:cNvSpPr txBox="1"/>
      </xdr:nvSpPr>
      <xdr:spPr>
        <a:xfrm>
          <a:off x="16357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592" name="フローチャート: 判断 591">
          <a:extLst>
            <a:ext uri="{FF2B5EF4-FFF2-40B4-BE49-F238E27FC236}">
              <a16:creationId xmlns:a16="http://schemas.microsoft.com/office/drawing/2014/main" id="{07A3D39F-93C9-43F3-B327-946F64AD3CCC}"/>
            </a:ext>
          </a:extLst>
        </xdr:cNvPr>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593" name="フローチャート: 判断 592">
          <a:extLst>
            <a:ext uri="{FF2B5EF4-FFF2-40B4-BE49-F238E27FC236}">
              <a16:creationId xmlns:a16="http://schemas.microsoft.com/office/drawing/2014/main" id="{E0928F41-1E73-4ECE-AFA2-636F876E7508}"/>
            </a:ext>
          </a:extLst>
        </xdr:cNvPr>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46282</xdr:rowOff>
    </xdr:from>
    <xdr:ext cx="405111" cy="259045"/>
    <xdr:sp macro="" textlink="">
      <xdr:nvSpPr>
        <xdr:cNvPr id="594" name="n_1aveValue【庁舎】&#10;有形固定資産減価償却率">
          <a:extLst>
            <a:ext uri="{FF2B5EF4-FFF2-40B4-BE49-F238E27FC236}">
              <a16:creationId xmlns:a16="http://schemas.microsoft.com/office/drawing/2014/main" id="{A9091B64-06B8-498A-A9FD-71CFD3E440FA}"/>
            </a:ext>
          </a:extLst>
        </xdr:cNvPr>
        <xdr:cNvSpPr txBox="1"/>
      </xdr:nvSpPr>
      <xdr:spPr>
        <a:xfrm>
          <a:off x="15266044" y="1787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2539</xdr:rowOff>
    </xdr:from>
    <xdr:to>
      <xdr:col>76</xdr:col>
      <xdr:colOff>165100</xdr:colOff>
      <xdr:row>104</xdr:row>
      <xdr:rowOff>104139</xdr:rowOff>
    </xdr:to>
    <xdr:sp macro="" textlink="">
      <xdr:nvSpPr>
        <xdr:cNvPr id="595" name="フローチャート: 判断 594">
          <a:extLst>
            <a:ext uri="{FF2B5EF4-FFF2-40B4-BE49-F238E27FC236}">
              <a16:creationId xmlns:a16="http://schemas.microsoft.com/office/drawing/2014/main" id="{E21C6C89-6ED1-4F35-909B-E87C6CB10E19}"/>
            </a:ext>
          </a:extLst>
        </xdr:cNvPr>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95266</xdr:rowOff>
    </xdr:from>
    <xdr:ext cx="405111" cy="259045"/>
    <xdr:sp macro="" textlink="">
      <xdr:nvSpPr>
        <xdr:cNvPr id="596" name="n_2aveValue【庁舎】&#10;有形固定資産減価償却率">
          <a:extLst>
            <a:ext uri="{FF2B5EF4-FFF2-40B4-BE49-F238E27FC236}">
              <a16:creationId xmlns:a16="http://schemas.microsoft.com/office/drawing/2014/main" id="{71B22301-F420-4342-A8BC-433C1897D8C2}"/>
            </a:ext>
          </a:extLst>
        </xdr:cNvPr>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128270</xdr:rowOff>
    </xdr:from>
    <xdr:to>
      <xdr:col>72</xdr:col>
      <xdr:colOff>38100</xdr:colOff>
      <xdr:row>104</xdr:row>
      <xdr:rowOff>58420</xdr:rowOff>
    </xdr:to>
    <xdr:sp macro="" textlink="">
      <xdr:nvSpPr>
        <xdr:cNvPr id="597" name="フローチャート: 判断 596">
          <a:extLst>
            <a:ext uri="{FF2B5EF4-FFF2-40B4-BE49-F238E27FC236}">
              <a16:creationId xmlns:a16="http://schemas.microsoft.com/office/drawing/2014/main" id="{D9137764-A33B-4908-8244-2379FA96C682}"/>
            </a:ext>
          </a:extLst>
        </xdr:cNvPr>
        <xdr:cNvSpPr/>
      </xdr:nvSpPr>
      <xdr:spPr>
        <a:xfrm>
          <a:off x="1365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74947</xdr:rowOff>
    </xdr:from>
    <xdr:ext cx="405111" cy="259045"/>
    <xdr:sp macro="" textlink="">
      <xdr:nvSpPr>
        <xdr:cNvPr id="598" name="n_3aveValue【庁舎】&#10;有形固定資産減価償却率">
          <a:extLst>
            <a:ext uri="{FF2B5EF4-FFF2-40B4-BE49-F238E27FC236}">
              <a16:creationId xmlns:a16="http://schemas.microsoft.com/office/drawing/2014/main" id="{4002397A-F6B0-4AD8-9D16-F5BA80CFCBF3}"/>
            </a:ext>
          </a:extLst>
        </xdr:cNvPr>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871314EA-B300-462B-9FF8-83BC93A767D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BD1E3C49-4E57-4F13-870F-3410D245D38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319A5669-B66F-4B5D-9B1F-6946596C686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175AF41C-8A12-4B91-904B-8B935F363E8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AD9952FF-9A3A-4084-9630-706B0FF8777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30299</xdr:rowOff>
    </xdr:from>
    <xdr:to>
      <xdr:col>85</xdr:col>
      <xdr:colOff>177800</xdr:colOff>
      <xdr:row>106</xdr:row>
      <xdr:rowOff>131899</xdr:rowOff>
    </xdr:to>
    <xdr:sp macro="" textlink="">
      <xdr:nvSpPr>
        <xdr:cNvPr id="604" name="楕円 603">
          <a:extLst>
            <a:ext uri="{FF2B5EF4-FFF2-40B4-BE49-F238E27FC236}">
              <a16:creationId xmlns:a16="http://schemas.microsoft.com/office/drawing/2014/main" id="{5CBD76C4-EAAD-46E3-8F63-81421FC5B4C8}"/>
            </a:ext>
          </a:extLst>
        </xdr:cNvPr>
        <xdr:cNvSpPr/>
      </xdr:nvSpPr>
      <xdr:spPr>
        <a:xfrm>
          <a:off x="162687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8726</xdr:rowOff>
    </xdr:from>
    <xdr:ext cx="405111" cy="259045"/>
    <xdr:sp macro="" textlink="">
      <xdr:nvSpPr>
        <xdr:cNvPr id="605" name="【庁舎】&#10;有形固定資産減価償却率該当値テキスト">
          <a:extLst>
            <a:ext uri="{FF2B5EF4-FFF2-40B4-BE49-F238E27FC236}">
              <a16:creationId xmlns:a16="http://schemas.microsoft.com/office/drawing/2014/main" id="{735ACD51-451A-4CEC-BF67-002E50A7EDCB}"/>
            </a:ext>
          </a:extLst>
        </xdr:cNvPr>
        <xdr:cNvSpPr txBox="1"/>
      </xdr:nvSpPr>
      <xdr:spPr>
        <a:xfrm>
          <a:off x="16357600"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125005</xdr:rowOff>
    </xdr:from>
    <xdr:to>
      <xdr:col>81</xdr:col>
      <xdr:colOff>101600</xdr:colOff>
      <xdr:row>102</xdr:row>
      <xdr:rowOff>55155</xdr:rowOff>
    </xdr:to>
    <xdr:sp macro="" textlink="">
      <xdr:nvSpPr>
        <xdr:cNvPr id="606" name="楕円 605">
          <a:extLst>
            <a:ext uri="{FF2B5EF4-FFF2-40B4-BE49-F238E27FC236}">
              <a16:creationId xmlns:a16="http://schemas.microsoft.com/office/drawing/2014/main" id="{8EF16BA9-BB4E-4023-9E8B-EA872D91CCE1}"/>
            </a:ext>
          </a:extLst>
        </xdr:cNvPr>
        <xdr:cNvSpPr/>
      </xdr:nvSpPr>
      <xdr:spPr>
        <a:xfrm>
          <a:off x="1543050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4355</xdr:rowOff>
    </xdr:from>
    <xdr:to>
      <xdr:col>85</xdr:col>
      <xdr:colOff>127000</xdr:colOff>
      <xdr:row>106</xdr:row>
      <xdr:rowOff>81099</xdr:rowOff>
    </xdr:to>
    <xdr:cxnSp macro="">
      <xdr:nvCxnSpPr>
        <xdr:cNvPr id="607" name="直線コネクタ 606">
          <a:extLst>
            <a:ext uri="{FF2B5EF4-FFF2-40B4-BE49-F238E27FC236}">
              <a16:creationId xmlns:a16="http://schemas.microsoft.com/office/drawing/2014/main" id="{B3585E4A-4268-411B-9952-A7A55767EFAC}"/>
            </a:ext>
          </a:extLst>
        </xdr:cNvPr>
        <xdr:cNvCxnSpPr/>
      </xdr:nvCxnSpPr>
      <xdr:spPr>
        <a:xfrm>
          <a:off x="15481300" y="17492255"/>
          <a:ext cx="838200" cy="76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164193</xdr:rowOff>
    </xdr:from>
    <xdr:to>
      <xdr:col>76</xdr:col>
      <xdr:colOff>165100</xdr:colOff>
      <xdr:row>102</xdr:row>
      <xdr:rowOff>94343</xdr:rowOff>
    </xdr:to>
    <xdr:sp macro="" textlink="">
      <xdr:nvSpPr>
        <xdr:cNvPr id="608" name="楕円 607">
          <a:extLst>
            <a:ext uri="{FF2B5EF4-FFF2-40B4-BE49-F238E27FC236}">
              <a16:creationId xmlns:a16="http://schemas.microsoft.com/office/drawing/2014/main" id="{E24C0ECD-C4AA-4961-ADCD-0672B314B776}"/>
            </a:ext>
          </a:extLst>
        </xdr:cNvPr>
        <xdr:cNvSpPr/>
      </xdr:nvSpPr>
      <xdr:spPr>
        <a:xfrm>
          <a:off x="14541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4355</xdr:rowOff>
    </xdr:from>
    <xdr:to>
      <xdr:col>81</xdr:col>
      <xdr:colOff>50800</xdr:colOff>
      <xdr:row>102</xdr:row>
      <xdr:rowOff>43543</xdr:rowOff>
    </xdr:to>
    <xdr:cxnSp macro="">
      <xdr:nvCxnSpPr>
        <xdr:cNvPr id="609" name="直線コネクタ 608">
          <a:extLst>
            <a:ext uri="{FF2B5EF4-FFF2-40B4-BE49-F238E27FC236}">
              <a16:creationId xmlns:a16="http://schemas.microsoft.com/office/drawing/2014/main" id="{2BBAB74C-A4E5-42B4-8C97-18827A97A1CF}"/>
            </a:ext>
          </a:extLst>
        </xdr:cNvPr>
        <xdr:cNvCxnSpPr/>
      </xdr:nvCxnSpPr>
      <xdr:spPr>
        <a:xfrm flipV="1">
          <a:off x="14592300" y="174922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71682</xdr:rowOff>
    </xdr:from>
    <xdr:ext cx="405111" cy="259045"/>
    <xdr:sp macro="" textlink="">
      <xdr:nvSpPr>
        <xdr:cNvPr id="610" name="n_1mainValue【庁舎】&#10;有形固定資産減価償却率">
          <a:extLst>
            <a:ext uri="{FF2B5EF4-FFF2-40B4-BE49-F238E27FC236}">
              <a16:creationId xmlns:a16="http://schemas.microsoft.com/office/drawing/2014/main" id="{D3DD7555-13CD-4F07-8BD8-458847A70C37}"/>
            </a:ext>
          </a:extLst>
        </xdr:cNvPr>
        <xdr:cNvSpPr txBox="1"/>
      </xdr:nvSpPr>
      <xdr:spPr>
        <a:xfrm>
          <a:off x="15266044"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110870</xdr:rowOff>
    </xdr:from>
    <xdr:ext cx="405111" cy="259045"/>
    <xdr:sp macro="" textlink="">
      <xdr:nvSpPr>
        <xdr:cNvPr id="611" name="n_2mainValue【庁舎】&#10;有形固定資産減価償却率">
          <a:extLst>
            <a:ext uri="{FF2B5EF4-FFF2-40B4-BE49-F238E27FC236}">
              <a16:creationId xmlns:a16="http://schemas.microsoft.com/office/drawing/2014/main" id="{AD847FF0-80C1-4BDB-9CF8-51E060434A1E}"/>
            </a:ext>
          </a:extLst>
        </xdr:cNvPr>
        <xdr:cNvSpPr txBox="1"/>
      </xdr:nvSpPr>
      <xdr:spPr>
        <a:xfrm>
          <a:off x="143897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2" name="正方形/長方形 611">
          <a:extLst>
            <a:ext uri="{FF2B5EF4-FFF2-40B4-BE49-F238E27FC236}">
              <a16:creationId xmlns:a16="http://schemas.microsoft.com/office/drawing/2014/main" id="{8E683996-DA43-404F-B22D-50DA356E203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3" name="正方形/長方形 612">
          <a:extLst>
            <a:ext uri="{FF2B5EF4-FFF2-40B4-BE49-F238E27FC236}">
              <a16:creationId xmlns:a16="http://schemas.microsoft.com/office/drawing/2014/main" id="{A9CBD211-D400-4834-A7D7-DFAC733512F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4" name="正方形/長方形 613">
          <a:extLst>
            <a:ext uri="{FF2B5EF4-FFF2-40B4-BE49-F238E27FC236}">
              <a16:creationId xmlns:a16="http://schemas.microsoft.com/office/drawing/2014/main" id="{C8B382C9-6789-4769-8070-6C261542A91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5" name="正方形/長方形 614">
          <a:extLst>
            <a:ext uri="{FF2B5EF4-FFF2-40B4-BE49-F238E27FC236}">
              <a16:creationId xmlns:a16="http://schemas.microsoft.com/office/drawing/2014/main" id="{50D3C7E2-1F9C-471D-AEB9-99CC4A5EC0A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6" name="正方形/長方形 615">
          <a:extLst>
            <a:ext uri="{FF2B5EF4-FFF2-40B4-BE49-F238E27FC236}">
              <a16:creationId xmlns:a16="http://schemas.microsoft.com/office/drawing/2014/main" id="{24250126-F941-400E-9AAC-3CFDA69F215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7" name="正方形/長方形 616">
          <a:extLst>
            <a:ext uri="{FF2B5EF4-FFF2-40B4-BE49-F238E27FC236}">
              <a16:creationId xmlns:a16="http://schemas.microsoft.com/office/drawing/2014/main" id="{71942A66-846A-4E4F-A58F-DA47085AA27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8" name="正方形/長方形 617">
          <a:extLst>
            <a:ext uri="{FF2B5EF4-FFF2-40B4-BE49-F238E27FC236}">
              <a16:creationId xmlns:a16="http://schemas.microsoft.com/office/drawing/2014/main" id="{30836ABD-CDB9-4016-BDDA-E8720222DB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9" name="正方形/長方形 618">
          <a:extLst>
            <a:ext uri="{FF2B5EF4-FFF2-40B4-BE49-F238E27FC236}">
              <a16:creationId xmlns:a16="http://schemas.microsoft.com/office/drawing/2014/main" id="{2128FADA-4A2D-44E8-B9BF-EF50E1BBB8D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0" name="テキスト ボックス 619">
          <a:extLst>
            <a:ext uri="{FF2B5EF4-FFF2-40B4-BE49-F238E27FC236}">
              <a16:creationId xmlns:a16="http://schemas.microsoft.com/office/drawing/2014/main" id="{C906BBEC-A55A-47EF-8797-5D2966195B5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1" name="直線コネクタ 620">
          <a:extLst>
            <a:ext uri="{FF2B5EF4-FFF2-40B4-BE49-F238E27FC236}">
              <a16:creationId xmlns:a16="http://schemas.microsoft.com/office/drawing/2014/main" id="{65CD59F9-85DB-4971-84C3-12D6763C9E4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2" name="直線コネクタ 621">
          <a:extLst>
            <a:ext uri="{FF2B5EF4-FFF2-40B4-BE49-F238E27FC236}">
              <a16:creationId xmlns:a16="http://schemas.microsoft.com/office/drawing/2014/main" id="{ACC8586C-BAE0-47DD-A21D-A8A1C5CE0D8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3" name="テキスト ボックス 622">
          <a:extLst>
            <a:ext uri="{FF2B5EF4-FFF2-40B4-BE49-F238E27FC236}">
              <a16:creationId xmlns:a16="http://schemas.microsoft.com/office/drawing/2014/main" id="{3E600FA8-B889-410A-BC6E-2E2B2C18E10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4" name="直線コネクタ 623">
          <a:extLst>
            <a:ext uri="{FF2B5EF4-FFF2-40B4-BE49-F238E27FC236}">
              <a16:creationId xmlns:a16="http://schemas.microsoft.com/office/drawing/2014/main" id="{0EC442A7-F6B0-4F87-8BD9-A7D2DEBA46B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5" name="テキスト ボックス 624">
          <a:extLst>
            <a:ext uri="{FF2B5EF4-FFF2-40B4-BE49-F238E27FC236}">
              <a16:creationId xmlns:a16="http://schemas.microsoft.com/office/drawing/2014/main" id="{CE8918DF-1BA4-43E9-902C-D2C7E4E151C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6" name="直線コネクタ 625">
          <a:extLst>
            <a:ext uri="{FF2B5EF4-FFF2-40B4-BE49-F238E27FC236}">
              <a16:creationId xmlns:a16="http://schemas.microsoft.com/office/drawing/2014/main" id="{A7762726-1AF5-485D-B3CF-C5F201B58C4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7" name="テキスト ボックス 626">
          <a:extLst>
            <a:ext uri="{FF2B5EF4-FFF2-40B4-BE49-F238E27FC236}">
              <a16:creationId xmlns:a16="http://schemas.microsoft.com/office/drawing/2014/main" id="{7B67FA74-C297-450B-B2D0-453B361A063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8" name="直線コネクタ 627">
          <a:extLst>
            <a:ext uri="{FF2B5EF4-FFF2-40B4-BE49-F238E27FC236}">
              <a16:creationId xmlns:a16="http://schemas.microsoft.com/office/drawing/2014/main" id="{8EFDD3E7-307D-41C3-AC50-0B570DCFAD4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9" name="テキスト ボックス 628">
          <a:extLst>
            <a:ext uri="{FF2B5EF4-FFF2-40B4-BE49-F238E27FC236}">
              <a16:creationId xmlns:a16="http://schemas.microsoft.com/office/drawing/2014/main" id="{4FB1D72D-D33A-474D-A376-A8D3014D897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0" name="直線コネクタ 629">
          <a:extLst>
            <a:ext uri="{FF2B5EF4-FFF2-40B4-BE49-F238E27FC236}">
              <a16:creationId xmlns:a16="http://schemas.microsoft.com/office/drawing/2014/main" id="{1BB21B6B-A38D-4EC4-AA92-1F4847812FD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1" name="テキスト ボックス 630">
          <a:extLst>
            <a:ext uri="{FF2B5EF4-FFF2-40B4-BE49-F238E27FC236}">
              <a16:creationId xmlns:a16="http://schemas.microsoft.com/office/drawing/2014/main" id="{4D44F768-F3AF-46A9-BF87-1EC6A47718C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2" name="直線コネクタ 631">
          <a:extLst>
            <a:ext uri="{FF2B5EF4-FFF2-40B4-BE49-F238E27FC236}">
              <a16:creationId xmlns:a16="http://schemas.microsoft.com/office/drawing/2014/main" id="{D7C1001B-AEA7-473A-8CAF-0BC74EE645C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3" name="テキスト ボックス 632">
          <a:extLst>
            <a:ext uri="{FF2B5EF4-FFF2-40B4-BE49-F238E27FC236}">
              <a16:creationId xmlns:a16="http://schemas.microsoft.com/office/drawing/2014/main" id="{52647FCA-71D2-4355-9D66-B9ED172F353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4" name="直線コネクタ 633">
          <a:extLst>
            <a:ext uri="{FF2B5EF4-FFF2-40B4-BE49-F238E27FC236}">
              <a16:creationId xmlns:a16="http://schemas.microsoft.com/office/drawing/2014/main" id="{FE7C4094-74BB-409A-9364-C439F147411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5" name="テキスト ボックス 634">
          <a:extLst>
            <a:ext uri="{FF2B5EF4-FFF2-40B4-BE49-F238E27FC236}">
              <a16:creationId xmlns:a16="http://schemas.microsoft.com/office/drawing/2014/main" id="{E64A6FCE-3AD8-4BB4-B725-EABE69C0378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6" name="【庁舎】&#10;一人当たり面積グラフ枠">
          <a:extLst>
            <a:ext uri="{FF2B5EF4-FFF2-40B4-BE49-F238E27FC236}">
              <a16:creationId xmlns:a16="http://schemas.microsoft.com/office/drawing/2014/main" id="{03FD0E00-1B3A-4613-8ED3-CE4F8493442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637" name="直線コネクタ 636">
          <a:extLst>
            <a:ext uri="{FF2B5EF4-FFF2-40B4-BE49-F238E27FC236}">
              <a16:creationId xmlns:a16="http://schemas.microsoft.com/office/drawing/2014/main" id="{BE501700-DCC8-4B45-8756-AC15DC86AF4C}"/>
            </a:ext>
          </a:extLst>
        </xdr:cNvPr>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638" name="【庁舎】&#10;一人当たり面積最小値テキスト">
          <a:extLst>
            <a:ext uri="{FF2B5EF4-FFF2-40B4-BE49-F238E27FC236}">
              <a16:creationId xmlns:a16="http://schemas.microsoft.com/office/drawing/2014/main" id="{3F95739F-DC58-4D00-85A8-21140047166C}"/>
            </a:ext>
          </a:extLst>
        </xdr:cNvPr>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639" name="直線コネクタ 638">
          <a:extLst>
            <a:ext uri="{FF2B5EF4-FFF2-40B4-BE49-F238E27FC236}">
              <a16:creationId xmlns:a16="http://schemas.microsoft.com/office/drawing/2014/main" id="{AC069624-E987-4CB5-A9D3-7724A05CB4BD}"/>
            </a:ext>
          </a:extLst>
        </xdr:cNvPr>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640" name="【庁舎】&#10;一人当たり面積最大値テキスト">
          <a:extLst>
            <a:ext uri="{FF2B5EF4-FFF2-40B4-BE49-F238E27FC236}">
              <a16:creationId xmlns:a16="http://schemas.microsoft.com/office/drawing/2014/main" id="{F2B1BD04-85D2-44C4-AC83-C943CD146970}"/>
            </a:ext>
          </a:extLst>
        </xdr:cNvPr>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641" name="直線コネクタ 640">
          <a:extLst>
            <a:ext uri="{FF2B5EF4-FFF2-40B4-BE49-F238E27FC236}">
              <a16:creationId xmlns:a16="http://schemas.microsoft.com/office/drawing/2014/main" id="{7784FAD1-B18C-48E4-A98A-1277EE971A4C}"/>
            </a:ext>
          </a:extLst>
        </xdr:cNvPr>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642" name="【庁舎】&#10;一人当たり面積平均値テキスト">
          <a:extLst>
            <a:ext uri="{FF2B5EF4-FFF2-40B4-BE49-F238E27FC236}">
              <a16:creationId xmlns:a16="http://schemas.microsoft.com/office/drawing/2014/main" id="{81D234F8-BD83-445F-A0DE-A73B81C1CAEE}"/>
            </a:ext>
          </a:extLst>
        </xdr:cNvPr>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43" name="フローチャート: 判断 642">
          <a:extLst>
            <a:ext uri="{FF2B5EF4-FFF2-40B4-BE49-F238E27FC236}">
              <a16:creationId xmlns:a16="http://schemas.microsoft.com/office/drawing/2014/main" id="{8E35DBCC-E469-4EB6-A639-78609749F603}"/>
            </a:ext>
          </a:extLst>
        </xdr:cNvPr>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644" name="フローチャート: 判断 643">
          <a:extLst>
            <a:ext uri="{FF2B5EF4-FFF2-40B4-BE49-F238E27FC236}">
              <a16:creationId xmlns:a16="http://schemas.microsoft.com/office/drawing/2014/main" id="{BDE91A2C-67AD-41A8-82E7-73AE04243955}"/>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150784</xdr:rowOff>
    </xdr:from>
    <xdr:ext cx="469744" cy="259045"/>
    <xdr:sp macro="" textlink="">
      <xdr:nvSpPr>
        <xdr:cNvPr id="645" name="n_1aveValue【庁舎】&#10;一人当たり面積">
          <a:extLst>
            <a:ext uri="{FF2B5EF4-FFF2-40B4-BE49-F238E27FC236}">
              <a16:creationId xmlns:a16="http://schemas.microsoft.com/office/drawing/2014/main" id="{04430F8C-5BF9-4D04-8BAE-90C789C3A614}"/>
            </a:ext>
          </a:extLst>
        </xdr:cNvPr>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70031</xdr:rowOff>
    </xdr:from>
    <xdr:to>
      <xdr:col>107</xdr:col>
      <xdr:colOff>101600</xdr:colOff>
      <xdr:row>107</xdr:row>
      <xdr:rowOff>181</xdr:rowOff>
    </xdr:to>
    <xdr:sp macro="" textlink="">
      <xdr:nvSpPr>
        <xdr:cNvPr id="646" name="フローチャート: 判断 645">
          <a:extLst>
            <a:ext uri="{FF2B5EF4-FFF2-40B4-BE49-F238E27FC236}">
              <a16:creationId xmlns:a16="http://schemas.microsoft.com/office/drawing/2014/main" id="{68FCBA21-CEEE-4572-B327-AB451F778CCE}"/>
            </a:ext>
          </a:extLst>
        </xdr:cNvPr>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162758</xdr:rowOff>
    </xdr:from>
    <xdr:ext cx="469744" cy="259045"/>
    <xdr:sp macro="" textlink="">
      <xdr:nvSpPr>
        <xdr:cNvPr id="647" name="n_2aveValue【庁舎】&#10;一人当たり面積">
          <a:extLst>
            <a:ext uri="{FF2B5EF4-FFF2-40B4-BE49-F238E27FC236}">
              <a16:creationId xmlns:a16="http://schemas.microsoft.com/office/drawing/2014/main" id="{B7D15D82-3EB7-4268-9A78-C172DBF18E40}"/>
            </a:ext>
          </a:extLst>
        </xdr:cNvPr>
        <xdr:cNvSpPr txBox="1"/>
      </xdr:nvSpPr>
      <xdr:spPr>
        <a:xfrm>
          <a:off x="201994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109220</xdr:rowOff>
    </xdr:from>
    <xdr:to>
      <xdr:col>102</xdr:col>
      <xdr:colOff>165100</xdr:colOff>
      <xdr:row>107</xdr:row>
      <xdr:rowOff>39370</xdr:rowOff>
    </xdr:to>
    <xdr:sp macro="" textlink="">
      <xdr:nvSpPr>
        <xdr:cNvPr id="648" name="フローチャート: 判断 647">
          <a:extLst>
            <a:ext uri="{FF2B5EF4-FFF2-40B4-BE49-F238E27FC236}">
              <a16:creationId xmlns:a16="http://schemas.microsoft.com/office/drawing/2014/main" id="{0BBD68C8-B1A7-4846-AD89-7161DD2128E5}"/>
            </a:ext>
          </a:extLst>
        </xdr:cNvPr>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55897</xdr:rowOff>
    </xdr:from>
    <xdr:ext cx="469744" cy="259045"/>
    <xdr:sp macro="" textlink="">
      <xdr:nvSpPr>
        <xdr:cNvPr id="649" name="n_3aveValue【庁舎】&#10;一人当たり面積">
          <a:extLst>
            <a:ext uri="{FF2B5EF4-FFF2-40B4-BE49-F238E27FC236}">
              <a16:creationId xmlns:a16="http://schemas.microsoft.com/office/drawing/2014/main" id="{9F492093-E1E1-4F66-8B66-6F82F324FBF2}"/>
            </a:ext>
          </a:extLst>
        </xdr:cNvPr>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2E4544EA-DED1-43EA-A88C-BCB674DE380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C2307D53-7F56-4C64-9829-245C8A85E7E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41042A06-1937-4BD6-8721-B8758A5478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FD001092-4483-477C-9FD0-D62E432028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4BC4522E-430C-4020-817C-EE50FFDBC8C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6894</xdr:rowOff>
    </xdr:from>
    <xdr:to>
      <xdr:col>116</xdr:col>
      <xdr:colOff>114300</xdr:colOff>
      <xdr:row>104</xdr:row>
      <xdr:rowOff>108494</xdr:rowOff>
    </xdr:to>
    <xdr:sp macro="" textlink="">
      <xdr:nvSpPr>
        <xdr:cNvPr id="655" name="楕円 654">
          <a:extLst>
            <a:ext uri="{FF2B5EF4-FFF2-40B4-BE49-F238E27FC236}">
              <a16:creationId xmlns:a16="http://schemas.microsoft.com/office/drawing/2014/main" id="{883C886D-27B9-40A9-B7BF-737C858C695E}"/>
            </a:ext>
          </a:extLst>
        </xdr:cNvPr>
        <xdr:cNvSpPr/>
      </xdr:nvSpPr>
      <xdr:spPr>
        <a:xfrm>
          <a:off x="22110700" y="1783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29771</xdr:rowOff>
    </xdr:from>
    <xdr:ext cx="469744" cy="259045"/>
    <xdr:sp macro="" textlink="">
      <xdr:nvSpPr>
        <xdr:cNvPr id="656" name="【庁舎】&#10;一人当たり面積該当値テキスト">
          <a:extLst>
            <a:ext uri="{FF2B5EF4-FFF2-40B4-BE49-F238E27FC236}">
              <a16:creationId xmlns:a16="http://schemas.microsoft.com/office/drawing/2014/main" id="{31A68449-CAC6-47D4-8B1F-D659D46DA4D5}"/>
            </a:ext>
          </a:extLst>
        </xdr:cNvPr>
        <xdr:cNvSpPr txBox="1"/>
      </xdr:nvSpPr>
      <xdr:spPr>
        <a:xfrm>
          <a:off x="22199600" y="1768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157662</xdr:rowOff>
    </xdr:from>
    <xdr:to>
      <xdr:col>112</xdr:col>
      <xdr:colOff>38100</xdr:colOff>
      <xdr:row>106</xdr:row>
      <xdr:rowOff>87812</xdr:rowOff>
    </xdr:to>
    <xdr:sp macro="" textlink="">
      <xdr:nvSpPr>
        <xdr:cNvPr id="657" name="楕円 656">
          <a:extLst>
            <a:ext uri="{FF2B5EF4-FFF2-40B4-BE49-F238E27FC236}">
              <a16:creationId xmlns:a16="http://schemas.microsoft.com/office/drawing/2014/main" id="{8BAD7473-62D5-4D41-AB6C-266A4C79F278}"/>
            </a:ext>
          </a:extLst>
        </xdr:cNvPr>
        <xdr:cNvSpPr/>
      </xdr:nvSpPr>
      <xdr:spPr>
        <a:xfrm>
          <a:off x="21272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57694</xdr:rowOff>
    </xdr:from>
    <xdr:to>
      <xdr:col>116</xdr:col>
      <xdr:colOff>63500</xdr:colOff>
      <xdr:row>106</xdr:row>
      <xdr:rowOff>37012</xdr:rowOff>
    </xdr:to>
    <xdr:cxnSp macro="">
      <xdr:nvCxnSpPr>
        <xdr:cNvPr id="658" name="直線コネクタ 657">
          <a:extLst>
            <a:ext uri="{FF2B5EF4-FFF2-40B4-BE49-F238E27FC236}">
              <a16:creationId xmlns:a16="http://schemas.microsoft.com/office/drawing/2014/main" id="{16F11B14-4F57-46F8-8298-D58497E772E4}"/>
            </a:ext>
          </a:extLst>
        </xdr:cNvPr>
        <xdr:cNvCxnSpPr/>
      </xdr:nvCxnSpPr>
      <xdr:spPr>
        <a:xfrm flipV="1">
          <a:off x="21323300" y="17888494"/>
          <a:ext cx="838200" cy="32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59145</xdr:rowOff>
    </xdr:from>
    <xdr:to>
      <xdr:col>107</xdr:col>
      <xdr:colOff>101600</xdr:colOff>
      <xdr:row>106</xdr:row>
      <xdr:rowOff>160745</xdr:rowOff>
    </xdr:to>
    <xdr:sp macro="" textlink="">
      <xdr:nvSpPr>
        <xdr:cNvPr id="659" name="楕円 658">
          <a:extLst>
            <a:ext uri="{FF2B5EF4-FFF2-40B4-BE49-F238E27FC236}">
              <a16:creationId xmlns:a16="http://schemas.microsoft.com/office/drawing/2014/main" id="{47F89AA2-E7F7-4144-9023-242D07AF7497}"/>
            </a:ext>
          </a:extLst>
        </xdr:cNvPr>
        <xdr:cNvSpPr/>
      </xdr:nvSpPr>
      <xdr:spPr>
        <a:xfrm>
          <a:off x="20383500" y="182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37012</xdr:rowOff>
    </xdr:from>
    <xdr:to>
      <xdr:col>111</xdr:col>
      <xdr:colOff>177800</xdr:colOff>
      <xdr:row>106</xdr:row>
      <xdr:rowOff>109945</xdr:rowOff>
    </xdr:to>
    <xdr:cxnSp macro="">
      <xdr:nvCxnSpPr>
        <xdr:cNvPr id="660" name="直線コネクタ 659">
          <a:extLst>
            <a:ext uri="{FF2B5EF4-FFF2-40B4-BE49-F238E27FC236}">
              <a16:creationId xmlns:a16="http://schemas.microsoft.com/office/drawing/2014/main" id="{A4C4C2C7-84FC-4476-B3B8-6E0F5D7E541C}"/>
            </a:ext>
          </a:extLst>
        </xdr:cNvPr>
        <xdr:cNvCxnSpPr/>
      </xdr:nvCxnSpPr>
      <xdr:spPr>
        <a:xfrm flipV="1">
          <a:off x="20434300" y="18210712"/>
          <a:ext cx="889000" cy="7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104339</xdr:rowOff>
    </xdr:from>
    <xdr:ext cx="469744" cy="259045"/>
    <xdr:sp macro="" textlink="">
      <xdr:nvSpPr>
        <xdr:cNvPr id="661" name="n_1mainValue【庁舎】&#10;一人当たり面積">
          <a:extLst>
            <a:ext uri="{FF2B5EF4-FFF2-40B4-BE49-F238E27FC236}">
              <a16:creationId xmlns:a16="http://schemas.microsoft.com/office/drawing/2014/main" id="{D91CAB4D-58DE-4E02-ABAC-A11320404F8A}"/>
            </a:ext>
          </a:extLst>
        </xdr:cNvPr>
        <xdr:cNvSpPr txBox="1"/>
      </xdr:nvSpPr>
      <xdr:spPr>
        <a:xfrm>
          <a:off x="21075727" y="179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5822</xdr:rowOff>
    </xdr:from>
    <xdr:ext cx="469744" cy="259045"/>
    <xdr:sp macro="" textlink="">
      <xdr:nvSpPr>
        <xdr:cNvPr id="662" name="n_2mainValue【庁舎】&#10;一人当たり面積">
          <a:extLst>
            <a:ext uri="{FF2B5EF4-FFF2-40B4-BE49-F238E27FC236}">
              <a16:creationId xmlns:a16="http://schemas.microsoft.com/office/drawing/2014/main" id="{F5B1A275-8777-4117-A3A6-D10AEFD08098}"/>
            </a:ext>
          </a:extLst>
        </xdr:cNvPr>
        <xdr:cNvSpPr txBox="1"/>
      </xdr:nvSpPr>
      <xdr:spPr>
        <a:xfrm>
          <a:off x="20199427" y="1800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FF9CBCD6-E3FA-4EDA-9671-95050DA740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861AE50A-179F-4352-A746-D4E0E3E4AF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9F9E05B2-4700-4C2C-8BE8-6BECD5FFA4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有形固定資産減価償却率が高い施設は、保健センター、消防施設、市民会館（総合センター）である。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町は合併町ということもあり、旧町時に建設した施設を有しているため、同様の施設が複数あり、更新が進まない状況である。地理的に特殊な事情（島の形状が理由で、沿岸部にしか居住できない）もあるために施設を統合・合理化することが難しい現状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しかしながら、施設の老朽化は進んでおり更新が必要なことから、現在策定中の施設の個別計画を基に更新する施設の選定を行う必要がある。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保健センター、消防施設については優先順位を付け、年度ごとに改修・更新作業を行っていく。総合センターについては、今後の方針について検討し、それに基づいて更新作業を進めていきたい。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また、庁舎については、新庁舎建設が令和元年度に完成したことで更新が進んだが、それに併せて既存施設の除却を進める必要もあるため、年次的な処理を進めていく。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12,586
12,490
540.48
11,490,666
11,016,991
272,766
6,092,164
12,389,753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　人口の減少や全国平均を上回る高齢化率（</a:t>
          </a:r>
          <a:r>
            <a:rPr kumimoji="1" lang="ja-JP" altLang="en-US" sz="800">
              <a:solidFill>
                <a:sysClr val="windowText" lastClr="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年９月末 </a:t>
          </a:r>
          <a:r>
            <a:rPr kumimoji="1" lang="en-US"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35.3</a:t>
          </a:r>
          <a:r>
            <a:rPr kumimoji="1" lang="ja-JP"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に加え、町内に多額の税収を生む大企業がなく、離島であるが故にベッドタウンにもなり得えないこと等により財政基盤が弱く、また、各種事業の財源として辺地対策事業債や過疎対策事業債を多く活用しており、臨時財政対策債償還費も加えた多額の公債費が基準財政需要額を膨らませていること等により、類似団体平均をかなり下回っている。</a:t>
          </a:r>
          <a:endParaRPr kumimoji="1" lang="en-US" altLang="ja-JP" sz="8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経常経費の徹底的な見直しと抑制、投資的事業の見直しと厳選を実施するとともに、徴収体制の強化による税収確保に努め、財政の健全化を図る。さらに、これまでに引き続き、屋久島町だいすき寄附金（ふるさと納税）の積極的なＰＲによる歳入確保を図る。</a:t>
          </a:r>
          <a:endParaRPr kumimoji="1" lang="en-US" altLang="ja-JP" sz="8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なお、出張所を６箇所設置しているほか、福祉事務所も設置していることから類似団体に比べて多い職員数を抱えており、これまで定員管理による人件費の抑制に努めてきたところではあるが、これ以上の人員削減は行政運営上、厳しいものがある。本庁舎建設に合わせ</a:t>
          </a:r>
          <a:r>
            <a:rPr kumimoji="1" lang="ja-JP" altLang="en-US" sz="800">
              <a:solidFill>
                <a:sysClr val="windowText" lastClr="000000"/>
              </a:solidFill>
              <a:effectLst/>
              <a:latin typeface="ＭＳ ゴシック" panose="020B0609070205080204" pitchFamily="49" charset="-128"/>
              <a:ea typeface="ＭＳ ゴシック" panose="020B0609070205080204" pitchFamily="49" charset="-128"/>
              <a:cs typeface="+mn-cs"/>
            </a:rPr>
            <a:t>て</a:t>
          </a:r>
          <a:r>
            <a:rPr kumimoji="1" lang="ja-JP"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組織再編を</a:t>
          </a:r>
          <a:r>
            <a:rPr kumimoji="1" lang="ja-JP" altLang="en-US" sz="800">
              <a:solidFill>
                <a:sysClr val="windowText" lastClr="000000"/>
              </a:solidFill>
              <a:effectLst/>
              <a:latin typeface="ＭＳ ゴシック" panose="020B0609070205080204" pitchFamily="49" charset="-128"/>
              <a:ea typeface="ＭＳ ゴシック" panose="020B0609070205080204" pitchFamily="49" charset="-128"/>
              <a:cs typeface="+mn-cs"/>
            </a:rPr>
            <a:t>行ったところではあるが、さらに</a:t>
          </a:r>
          <a:r>
            <a:rPr kumimoji="1" lang="ja-JP"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効率的かつスリムな組織機構に改革を進める。</a:t>
          </a:r>
          <a:endParaRPr lang="ja-JP" altLang="ja-JP" sz="8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60070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財政基盤が弱く、税収増が見込めないことから、歳入は地方交付税に依存しており、普通交付税額が本比率に大きな影響を及ぼしている。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退職手当組合負担金の見直しにより</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は減となったが、</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生活保護扶助費や</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子どものための教育・保育給付費などによる扶助費の増</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物件費の増、補助費の増などによ</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経常経費総額</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増加（対前年度比＋</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3,797</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し、臨時の財源充当額が減</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117,897</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となったことで</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、経常収支比率は前年度から</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悪化した。</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0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大型事業に伴う</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新規地方債</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はやむを得ないが、できる限り地方債</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発行</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抑制</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、歳出予算の徹底した削減に努めるなど事務事業の見直しを進め、経常経費の削減を図り、比率の改善を目指す。</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68326</xdr:rowOff>
    </xdr:from>
    <xdr:to>
      <xdr:col>23</xdr:col>
      <xdr:colOff>133350</xdr:colOff>
      <xdr:row>65</xdr:row>
      <xdr:rowOff>3048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4112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147591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7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68326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8804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82804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8804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82804</xdr:rowOff>
    </xdr:from>
    <xdr:to>
      <xdr:col>11</xdr:col>
      <xdr:colOff>31750</xdr:colOff>
      <xdr:row>65</xdr:row>
      <xdr:rowOff>70612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5560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123698</xdr:rowOff>
    </xdr:from>
    <xdr:to>
      <xdr:col>23</xdr:col>
      <xdr:colOff>184150</xdr:colOff>
      <xdr:row>65</xdr:row>
      <xdr:rowOff>53848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95775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6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17526</xdr:rowOff>
    </xdr:from>
    <xdr:to>
      <xdr:col>19</xdr:col>
      <xdr:colOff>184150</xdr:colOff>
      <xdr:row>64</xdr:row>
      <xdr:rowOff>119126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103903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7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32004</xdr:rowOff>
    </xdr:from>
    <xdr:to>
      <xdr:col>11</xdr:col>
      <xdr:colOff>82550</xdr:colOff>
      <xdr:row>64</xdr:row>
      <xdr:rowOff>133604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118381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19812</xdr:rowOff>
    </xdr:from>
    <xdr:to>
      <xdr:col>7</xdr:col>
      <xdr:colOff>31750</xdr:colOff>
      <xdr:row>65</xdr:row>
      <xdr:rowOff>121412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106189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5,339</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円増加しており、類似団体平均、県内平均を大きく上回っている。これは次の要因によるものである。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人件費については、本町の地理の特性であるが、島の周囲沿岸部に居住区域が点在しており、実質稼働距離が長いことから、行政サービス低下を招かないよう６箇所の出張所を設置し、職員を配置している。また、福祉事務所設置町であることから、生活保護業務に携わる職員を有しているため、類似団体平均よりも職員数が多い。</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物件費についても、この支所・出張所の管理経費をはじめ、公共施設を多数有しているため、多額となっている。指定管理者制度を導入し管理運営を委託している施設もあるが、離島で経済圏が狭いことからも、競争相手が少なく、理想とするコスト削減効果が望めない状況である。さらに、近年は、ごみ処理施設の維持管理経費が財政を圧迫する大きな要因の一つであることからも、廃棄物政策の見直しが必要となってい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80256</xdr:rowOff>
    </xdr:from>
    <xdr:to>
      <xdr:col>23</xdr:col>
      <xdr:colOff>133350</xdr:colOff>
      <xdr:row>83</xdr:row>
      <xdr:rowOff>101727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10606"/>
          <a:ext cx="838200" cy="2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25889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13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33806</xdr:rowOff>
    </xdr:from>
    <xdr:to>
      <xdr:col>19</xdr:col>
      <xdr:colOff>133350</xdr:colOff>
      <xdr:row>83</xdr:row>
      <xdr:rowOff>80256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64156"/>
          <a:ext cx="8890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90960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80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33806</xdr:rowOff>
    </xdr:from>
    <xdr:to>
      <xdr:col>15</xdr:col>
      <xdr:colOff>82550</xdr:colOff>
      <xdr:row>83</xdr:row>
      <xdr:rowOff>57851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264156"/>
          <a:ext cx="889000" cy="2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62020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49719</xdr:rowOff>
    </xdr:from>
    <xdr:to>
      <xdr:col>11</xdr:col>
      <xdr:colOff>31750</xdr:colOff>
      <xdr:row>83</xdr:row>
      <xdr:rowOff>57851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80069"/>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126012</xdr:rowOff>
    </xdr:from>
    <xdr:to>
      <xdr:col>11</xdr:col>
      <xdr:colOff>82550</xdr:colOff>
      <xdr:row>82</xdr:row>
      <xdr:rowOff>56162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66339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50927</xdr:rowOff>
    </xdr:from>
    <xdr:to>
      <xdr:col>23</xdr:col>
      <xdr:colOff>184150</xdr:colOff>
      <xdr:row>83</xdr:row>
      <xdr:rowOff>152527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23004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5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29456</xdr:rowOff>
    </xdr:from>
    <xdr:to>
      <xdr:col>19</xdr:col>
      <xdr:colOff>184150</xdr:colOff>
      <xdr:row>83</xdr:row>
      <xdr:rowOff>131056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5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115833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4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154456</xdr:rowOff>
    </xdr:from>
    <xdr:to>
      <xdr:col>15</xdr:col>
      <xdr:colOff>133350</xdr:colOff>
      <xdr:row>83</xdr:row>
      <xdr:rowOff>84606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1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69383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29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7051</xdr:rowOff>
    </xdr:from>
    <xdr:to>
      <xdr:col>11</xdr:col>
      <xdr:colOff>82550</xdr:colOff>
      <xdr:row>83</xdr:row>
      <xdr:rowOff>108651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93428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2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170369</xdr:rowOff>
    </xdr:from>
    <xdr:to>
      <xdr:col>7</xdr:col>
      <xdr:colOff>31750</xdr:colOff>
      <xdr:row>83</xdr:row>
      <xdr:rowOff>100519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2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85296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1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ここ数年横ばいの状況であるが、類似団体平均よりわずかに高い数値となっている。本町の給与については国の制度に準じており、各年度の指数の増減は人事異動等に伴う職員構成の変動や年齢階層の変動の影響が大きいと考えている。小規模自治体のため、異動の人数が少なくても場合によっては数値の動きが顕著な場合がある。</a:t>
          </a: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現状、全体の年齢構成としては高年齢層の職員が多く、今後も引き続き適正な定員管理を心掛け、全体の年齢層のバランスを勘案</a:t>
          </a:r>
          <a:r>
            <a:rPr lang="ja-JP" altLang="en-US" sz="1000">
              <a:solidFill>
                <a:schemeClr val="dk1"/>
              </a:solidFill>
              <a:effectLst/>
              <a:latin typeface="ＭＳ ゴシック" panose="020B0609070205080204" pitchFamily="49" charset="-128"/>
              <a:ea typeface="ＭＳ ゴシック" panose="020B0609070205080204" pitchFamily="49" charset="-128"/>
              <a:cs typeface="+mn-cs"/>
            </a:rPr>
            <a:t>し</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ながら、勧奨退職の励行、定年退職者数に見合った新規採用、適正な給与格付けを行うとともに、昇給・昇格については人事評価に基づくものとするよう努めていきたい。</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22073</xdr:rowOff>
    </xdr:from>
    <xdr:to>
      <xdr:col>81</xdr:col>
      <xdr:colOff>44450</xdr:colOff>
      <xdr:row>87</xdr:row>
      <xdr:rowOff>56545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3822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159052</xdr:rowOff>
    </xdr:from>
    <xdr:to>
      <xdr:col>77</xdr:col>
      <xdr:colOff>44450</xdr:colOff>
      <xdr:row>87</xdr:row>
      <xdr:rowOff>56545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9037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86</xdr:row>
      <xdr:rowOff>159052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8077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33564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807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142723</xdr:rowOff>
    </xdr:from>
    <xdr:to>
      <xdr:col>81</xdr:col>
      <xdr:colOff>95250</xdr:colOff>
      <xdr:row>87</xdr:row>
      <xdr:rowOff>72873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114800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5745</xdr:rowOff>
    </xdr:from>
    <xdr:to>
      <xdr:col>77</xdr:col>
      <xdr:colOff>95250</xdr:colOff>
      <xdr:row>87</xdr:row>
      <xdr:rowOff>107345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108252</xdr:rowOff>
    </xdr:from>
    <xdr:to>
      <xdr:col>73</xdr:col>
      <xdr:colOff>44450</xdr:colOff>
      <xdr:row>87</xdr:row>
      <xdr:rowOff>38402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23179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本町は屋久島と口永良部島の二つの離島を行政区域としている。特に屋久島はその大部分が山岳地帯で占めらていることから、居住区域は島の周囲沿岸部となっており、行政区域が広範囲であるため、本庁舎のほか</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出張所、口永良部島に１出張所を設置し、行政サービスに努めている。したがって、支所・出張所に配する職員も相当数必要なことや、福祉事務所設置町として生活保護業務を移管されていること等から、本指数は類似団体平均を上回っ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年の合併以降、定年退職者及び早期退職者も多く、合併効果による職員数削減も自然減という形で年々減少してきた。しかしながら、今後となると、現職員の年齢構成から今後の職員数削減はこれまでのようにはいかないため、</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組織再編等を図り、新規採用の抑制に</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努めていく。</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26112</xdr:rowOff>
    </xdr:from>
    <xdr:to>
      <xdr:col>81</xdr:col>
      <xdr:colOff>44450</xdr:colOff>
      <xdr:row>62</xdr:row>
      <xdr:rowOff>43002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56012"/>
          <a:ext cx="8382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77385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64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10668</xdr:rowOff>
    </xdr:from>
    <xdr:to>
      <xdr:col>77</xdr:col>
      <xdr:colOff>44450</xdr:colOff>
      <xdr:row>62</xdr:row>
      <xdr:rowOff>26112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40568"/>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159605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158953</xdr:rowOff>
    </xdr:from>
    <xdr:to>
      <xdr:col>72</xdr:col>
      <xdr:colOff>203200</xdr:colOff>
      <xdr:row>62</xdr:row>
      <xdr:rowOff>10668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17403"/>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155744</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152679</xdr:rowOff>
    </xdr:from>
    <xdr:to>
      <xdr:col>68</xdr:col>
      <xdr:colOff>152400</xdr:colOff>
      <xdr:row>61</xdr:row>
      <xdr:rowOff>158953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11129"/>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46863</xdr:rowOff>
    </xdr:from>
    <xdr:to>
      <xdr:col>68</xdr:col>
      <xdr:colOff>203200</xdr:colOff>
      <xdr:row>61</xdr:row>
      <xdr:rowOff>148463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158640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3115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163652</xdr:rowOff>
    </xdr:from>
    <xdr:to>
      <xdr:col>81</xdr:col>
      <xdr:colOff>95250</xdr:colOff>
      <xdr:row>62</xdr:row>
      <xdr:rowOff>93802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135729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9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146762</xdr:rowOff>
    </xdr:from>
    <xdr:to>
      <xdr:col>77</xdr:col>
      <xdr:colOff>95250</xdr:colOff>
      <xdr:row>62</xdr:row>
      <xdr:rowOff>76912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61689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91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131318</xdr:rowOff>
    </xdr:from>
    <xdr:to>
      <xdr:col>73</xdr:col>
      <xdr:colOff>44450</xdr:colOff>
      <xdr:row>62</xdr:row>
      <xdr:rowOff>61468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46245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108153</xdr:rowOff>
    </xdr:from>
    <xdr:to>
      <xdr:col>68</xdr:col>
      <xdr:colOff>203200</xdr:colOff>
      <xdr:row>62</xdr:row>
      <xdr:rowOff>38303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23080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5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101879</xdr:rowOff>
    </xdr:from>
    <xdr:to>
      <xdr:col>64</xdr:col>
      <xdr:colOff>152400</xdr:colOff>
      <xdr:row>62</xdr:row>
      <xdr:rowOff>32029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16806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4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年度に策定した公債費負担適正化計画に基づき、新規地方債の発行抑制に努めてきた結果、平成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年度決算において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％を下回ることができ、平成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年度決算においては、前年度からさらに</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ポイント低下し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た。しかしながら、依然として類似団体平均を大きく上回っているとともに、県内でも突出して悪い状況に変わりはない。さらに、光回線敷設事業やごみ処理施設建設事業などの大型事業による多額の新発債が見込まれるため、公共施設整備基金の活用や、年度ごとの新発債総額を最低限元金償還額以下に抑制するなど、普通建設事業の適正な計画・管理・縮小を行い、財政計画を綿密に立てることにより、適正な公債費管理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40096</xdr:rowOff>
    </xdr:from>
    <xdr:to>
      <xdr:col>81</xdr:col>
      <xdr:colOff>44450</xdr:colOff>
      <xdr:row>43</xdr:row>
      <xdr:rowOff>46990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41244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113410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88356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41934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44104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88356</xdr:rowOff>
    </xdr:from>
    <xdr:to>
      <xdr:col>72</xdr:col>
      <xdr:colOff>203200</xdr:colOff>
      <xdr:row>43</xdr:row>
      <xdr:rowOff>136616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46070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44104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136616</xdr:rowOff>
    </xdr:from>
    <xdr:to>
      <xdr:col>68</xdr:col>
      <xdr:colOff>152400</xdr:colOff>
      <xdr:row>44</xdr:row>
      <xdr:rowOff>34109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0896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126836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160746</xdr:rowOff>
    </xdr:from>
    <xdr:to>
      <xdr:col>81</xdr:col>
      <xdr:colOff>95250</xdr:colOff>
      <xdr:row>43</xdr:row>
      <xdr:rowOff>90896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132823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3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37556</xdr:rowOff>
    </xdr:from>
    <xdr:to>
      <xdr:col>73</xdr:col>
      <xdr:colOff>44450</xdr:colOff>
      <xdr:row>43</xdr:row>
      <xdr:rowOff>139156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123933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9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85816</xdr:rowOff>
    </xdr:from>
    <xdr:to>
      <xdr:col>68</xdr:col>
      <xdr:colOff>203200</xdr:colOff>
      <xdr:row>44</xdr:row>
      <xdr:rowOff>15966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743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4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154759</xdr:rowOff>
    </xdr:from>
    <xdr:to>
      <xdr:col>64</xdr:col>
      <xdr:colOff>152400</xdr:colOff>
      <xdr:row>44</xdr:row>
      <xdr:rowOff>84909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69686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1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類似団体平均よりも高い比率となっている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。これまで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新規地方債の発行抑制と基金積立努力により年々改善されてきて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たが、大型事業による新規地方債の発行が前年度を上回ったために将来負担比率も悪化する結果となった。これ以上の比率の上昇を抑える必要があるが、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光回線敷設事業やごみ処理施設建設事業といった大型事業による多額の新規地方債発行が見込まれており、悪化が予想されることから、公債費等義務的経費の削減を中心とする行財政改革を進め財政の健全化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138472</xdr:rowOff>
    </xdr:from>
    <xdr:to>
      <xdr:col>81</xdr:col>
      <xdr:colOff>44450</xdr:colOff>
      <xdr:row>14</xdr:row>
      <xdr:rowOff>156168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538772"/>
          <a:ext cx="8382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138472</xdr:rowOff>
    </xdr:from>
    <xdr:to>
      <xdr:col>77</xdr:col>
      <xdr:colOff>44450</xdr:colOff>
      <xdr:row>15</xdr:row>
      <xdr:rowOff>67564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538772"/>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67564</xdr:rowOff>
    </xdr:from>
    <xdr:to>
      <xdr:col>72</xdr:col>
      <xdr:colOff>203200</xdr:colOff>
      <xdr:row>16</xdr:row>
      <xdr:rowOff>125349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39314"/>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125349</xdr:rowOff>
    </xdr:from>
    <xdr:to>
      <xdr:col>68</xdr:col>
      <xdr:colOff>152400</xdr:colOff>
      <xdr:row>17</xdr:row>
      <xdr:rowOff>134874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6854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24934</xdr:rowOff>
    </xdr:from>
    <xdr:to>
      <xdr:col>68</xdr:col>
      <xdr:colOff>203200</xdr:colOff>
      <xdr:row>14</xdr:row>
      <xdr:rowOff>126534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136711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105368</xdr:rowOff>
    </xdr:from>
    <xdr:to>
      <xdr:col>81</xdr:col>
      <xdr:colOff>95250</xdr:colOff>
      <xdr:row>15</xdr:row>
      <xdr:rowOff>35518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0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77445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7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87672</xdr:rowOff>
    </xdr:from>
    <xdr:to>
      <xdr:col>77</xdr:col>
      <xdr:colOff>95250</xdr:colOff>
      <xdr:row>15</xdr:row>
      <xdr:rowOff>17822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2599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574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16764</xdr:rowOff>
    </xdr:from>
    <xdr:to>
      <xdr:col>73</xdr:col>
      <xdr:colOff>44450</xdr:colOff>
      <xdr:row>15</xdr:row>
      <xdr:rowOff>118364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103141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7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74549</xdr:rowOff>
    </xdr:from>
    <xdr:to>
      <xdr:col>68</xdr:col>
      <xdr:colOff>203200</xdr:colOff>
      <xdr:row>17</xdr:row>
      <xdr:rowOff>4699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160926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0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84074</xdr:rowOff>
    </xdr:from>
    <xdr:to>
      <xdr:col>64</xdr:col>
      <xdr:colOff>152400</xdr:colOff>
      <xdr:row>18</xdr:row>
      <xdr:rowOff>14224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170451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8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12,586
12,490
540.48
11,490,666
11,016,991
272,766
6,092,164
12,389,753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退職手当組合負担金の見直しにより前年度から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減少しており、類似団体平均を下回って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本庁舎に加えて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出張所、福祉事務所を設置している当町は、類似団体に比べて職員数が多く、経常人件費は高い状況にある。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本庁舎建設及びそれに伴う組織再編を人件費削減の転換点とし、適正な職員定数管理に努めていきたい。</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894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36</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03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49276</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0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増加、類似団体平均及び県内平均を大きく上回って</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いる。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本庁舎のほか</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出張所を抱えていることによる施設維持管理経費が大きい</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こと</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。稼働して十数年経過するごみ処理施設の維持管理経費に莫大な費用がかかっていること</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（環境に配慮したごみ処理に取り組んでいる</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ことにより、島外搬出費用を含めたリサイクル費用が膨大である</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公共施設を多く保有しているため、指定管理者制度を導入しているが、離島という地域事情から競争によるコスト削減につながらないこと、等が</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原因として</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挙げられる。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これまで、徹底した経常経費削減に取り組んできたが、既に限界に近い。今後は、公共施設総合管理計画のもとにした個別計画の策定により、施設の統廃合や、譲渡・売却等を行い、適正規模の施設管理に努めたい。</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54610</xdr:rowOff>
    </xdr:from>
    <xdr:to>
      <xdr:col>82</xdr:col>
      <xdr:colOff>107950</xdr:colOff>
      <xdr:row>19</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12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55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142240</xdr:rowOff>
    </xdr:from>
    <xdr:to>
      <xdr:col>78</xdr:col>
      <xdr:colOff>69850</xdr:colOff>
      <xdr:row>19</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228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142240</xdr:rowOff>
    </xdr:from>
    <xdr:to>
      <xdr:col>73</xdr:col>
      <xdr:colOff>180975</xdr:colOff>
      <xdr:row>19</xdr:row>
      <xdr:rowOff>54610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228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54610</xdr:rowOff>
    </xdr:from>
    <xdr:to>
      <xdr:col>69</xdr:col>
      <xdr:colOff>92075</xdr:colOff>
      <xdr:row>19</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312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3810</xdr:rowOff>
    </xdr:from>
    <xdr:to>
      <xdr:col>78</xdr:col>
      <xdr:colOff>120650</xdr:colOff>
      <xdr:row>19</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90187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4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91440</xdr:rowOff>
    </xdr:from>
    <xdr:to>
      <xdr:col>74</xdr:col>
      <xdr:colOff>31750</xdr:colOff>
      <xdr:row>19</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6367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3810</xdr:rowOff>
    </xdr:from>
    <xdr:to>
      <xdr:col>69</xdr:col>
      <xdr:colOff>142875</xdr:colOff>
      <xdr:row>19</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生活保護医療扶助費や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子どものための教育・保育給付費の増加、自立支援給付費の増加</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が顕著であり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増加した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結果、</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回っ</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全国的にも扶助費は増加傾向に</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あり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本町も同様の傾向となっている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社会情勢に合わせたサービスを的確に行っていくとともに、訪問系サービス等の充実を図り、予防段階での取組みをしっかりと進めていく。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101600</xdr:rowOff>
    </xdr:from>
    <xdr:to>
      <xdr:col>24</xdr:col>
      <xdr:colOff>25400</xdr:colOff>
      <xdr:row>58</xdr:row>
      <xdr:rowOff>101600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028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76200</xdr:rowOff>
    </xdr:from>
    <xdr:to>
      <xdr:col>19</xdr:col>
      <xdr:colOff>187325</xdr:colOff>
      <xdr:row>56</xdr:row>
      <xdr:rowOff>101600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38100</xdr:rowOff>
    </xdr:from>
    <xdr:to>
      <xdr:col>15</xdr:col>
      <xdr:colOff>98425</xdr:colOff>
      <xdr:row>56</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3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56</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50800</xdr:rowOff>
    </xdr:from>
    <xdr:to>
      <xdr:col>24</xdr:col>
      <xdr:colOff>76200</xdr:colOff>
      <xdr:row>58</xdr:row>
      <xdr:rowOff>152400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50800</xdr:rowOff>
    </xdr:from>
    <xdr:to>
      <xdr:col>20</xdr:col>
      <xdr:colOff>38100</xdr:colOff>
      <xdr:row>56</xdr:row>
      <xdr:rowOff>152400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25400</xdr:rowOff>
    </xdr:from>
    <xdr:to>
      <xdr:col>15</xdr:col>
      <xdr:colOff>149225</xdr:colOff>
      <xdr:row>56</xdr:row>
      <xdr:rowOff>127000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137177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数値は前年度並みであった。類似団体平均を下回っているものの、本町は公債費並びに物件費の割合が高いことから、他の費目が総じて低く抑えられている状況にある。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当町の特別会計運営は、総じて独立採算とは程遠い経営となっているため、一般会計繰入金に頼ったものとなっており、特に簡易水道事業は、水道使用料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適正負担とは言い難く、使用料等の適正化が今後の大きな課題である。収支バランスを見極め、適正な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利用者</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負担による事業運営となるよう注視していく。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97609</xdr:rowOff>
    </xdr:from>
    <xdr:to>
      <xdr:col>82</xdr:col>
      <xdr:colOff>107950</xdr:colOff>
      <xdr:row>56</xdr:row>
      <xdr:rowOff>117203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9880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69504</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42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97609</xdr:rowOff>
    </xdr:from>
    <xdr:to>
      <xdr:col>78</xdr:col>
      <xdr:colOff>69850</xdr:colOff>
      <xdr:row>56</xdr:row>
      <xdr:rowOff>97609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98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64951</xdr:rowOff>
    </xdr:from>
    <xdr:to>
      <xdr:col>73</xdr:col>
      <xdr:colOff>180975</xdr:colOff>
      <xdr:row>56</xdr:row>
      <xdr:rowOff>97609</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661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18886</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64951</xdr:rowOff>
    </xdr:from>
    <xdr:to>
      <xdr:col>69</xdr:col>
      <xdr:colOff>92075</xdr:colOff>
      <xdr:row>56</xdr:row>
      <xdr:rowOff>97609</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661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66403</xdr:rowOff>
    </xdr:from>
    <xdr:to>
      <xdr:col>82</xdr:col>
      <xdr:colOff>158750</xdr:colOff>
      <xdr:row>56</xdr:row>
      <xdr:rowOff>168003</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82930</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1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46809</xdr:rowOff>
    </xdr:from>
    <xdr:to>
      <xdr:col>78</xdr:col>
      <xdr:colOff>120650</xdr:colOff>
      <xdr:row>56</xdr:row>
      <xdr:rowOff>148409</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46809</xdr:rowOff>
    </xdr:from>
    <xdr:to>
      <xdr:col>74</xdr:col>
      <xdr:colOff>31750</xdr:colOff>
      <xdr:row>56</xdr:row>
      <xdr:rowOff>148409</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14151</xdr:rowOff>
    </xdr:from>
    <xdr:to>
      <xdr:col>69</xdr:col>
      <xdr:colOff>142875</xdr:colOff>
      <xdr:row>56</xdr:row>
      <xdr:rowOff>115751</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125928</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46809</xdr:rowOff>
    </xdr:from>
    <xdr:to>
      <xdr:col>65</xdr:col>
      <xdr:colOff>53975</xdr:colOff>
      <xdr:row>56</xdr:row>
      <xdr:rowOff>148409</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158586</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類似団体平均を下回っているものの、本町は公債費並びに物件費の割合が高いことから、他の費目が総じて低く抑えられている状況にある。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公債費の占める割合が高い当町では、他の経常経費削減に努めなければならず、各種団体への補助金についてもこれまで見直しを実施してきたが、今後も継続的に行い、必要性の低い補助金は見直しや廃止を行う方針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30988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803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30988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620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44704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合併旧町に加えて広域連合の地方債残高を承継したことから公債費は高い水準で推移している。平成</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年度には実質公債費比率が</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％を超えたため、公債費負担適正化計画を策定し、新規地方債の発行抑制等により、公債費削減に取り組んできた。</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その成果もあり、公債費のピークであった平成</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年度の</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2,147</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百万円から、平成</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1,585</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百万円まで減少（△</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562</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百万円）し</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たが、新規地方債発行による将来償還金額の増加に伴い、公債費も今後は上昇が見込まれる</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公債費は類似団体平均及び県内でも非常に高い水準にあることから、引き続き普通建設事業の厳選と新規地方債の発行抑制は必要であるが、光回線敷設事業やごみ処理施設建設事業など、多額の地方債に頼る大型事業も</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計画</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されていることから、財政計画を綿密に立て財政健全化に努める。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165863</xdr:rowOff>
    </xdr:from>
    <xdr:to>
      <xdr:col>24</xdr:col>
      <xdr:colOff>25400</xdr:colOff>
      <xdr:row>80</xdr:row>
      <xdr:rowOff>3556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7104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xdr:rowOff>
    </xdr:from>
    <xdr:to>
      <xdr:col>19</xdr:col>
      <xdr:colOff>187325</xdr:colOff>
      <xdr:row>80</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7195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21844</xdr:rowOff>
    </xdr:from>
    <xdr:to>
      <xdr:col>15</xdr:col>
      <xdr:colOff>98425</xdr:colOff>
      <xdr:row>80</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7378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21844</xdr:rowOff>
    </xdr:from>
    <xdr:to>
      <xdr:col>11</xdr:col>
      <xdr:colOff>9525</xdr:colOff>
      <xdr:row>80</xdr:row>
      <xdr:rowOff>117856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7378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115063</xdr:rowOff>
    </xdr:from>
    <xdr:to>
      <xdr:col>24</xdr:col>
      <xdr:colOff>76200</xdr:colOff>
      <xdr:row>80</xdr:row>
      <xdr:rowOff>45213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87140</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124206</xdr:rowOff>
    </xdr:from>
    <xdr:to>
      <xdr:col>20</xdr:col>
      <xdr:colOff>38100</xdr:colOff>
      <xdr:row>80</xdr:row>
      <xdr:rowOff>54356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39133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75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156211</xdr:rowOff>
    </xdr:from>
    <xdr:to>
      <xdr:col>15</xdr:col>
      <xdr:colOff>149225</xdr:colOff>
      <xdr:row>80</xdr:row>
      <xdr:rowOff>86361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71138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142494</xdr:rowOff>
    </xdr:from>
    <xdr:to>
      <xdr:col>11</xdr:col>
      <xdr:colOff>60325</xdr:colOff>
      <xdr:row>80</xdr:row>
      <xdr:rowOff>72644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57421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67056</xdr:rowOff>
    </xdr:from>
    <xdr:to>
      <xdr:col>6</xdr:col>
      <xdr:colOff>171450</xdr:colOff>
      <xdr:row>80</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153433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8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類似団体平均よりも</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低い水準となっているが、本町は公債費の割合が突出しているためである。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健全な財政運営に向けては、経常収支比率の高い公債費、物件費を抑えていくことが肝要である。長期的に公債費の水準を低減させ、短期的には物件費を抑えていくなど、適正水準に向けた取組みを図りたい。</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140716</xdr:rowOff>
    </xdr:from>
    <xdr:to>
      <xdr:col>82</xdr:col>
      <xdr:colOff>107950</xdr:colOff>
      <xdr:row>75</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82801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74</xdr:row>
      <xdr:rowOff>140716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7457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74</xdr:row>
      <xdr:rowOff>136144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27457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136144</xdr:rowOff>
    </xdr:from>
    <xdr:to>
      <xdr:col>69</xdr:col>
      <xdr:colOff>92075</xdr:colOff>
      <xdr:row>75</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8234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28194</xdr:rowOff>
    </xdr:from>
    <xdr:to>
      <xdr:col>82</xdr:col>
      <xdr:colOff>158750</xdr:colOff>
      <xdr:row>75</xdr:row>
      <xdr:rowOff>129794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44721</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89916</xdr:rowOff>
    </xdr:from>
    <xdr:to>
      <xdr:col>78</xdr:col>
      <xdr:colOff>120650</xdr:colOff>
      <xdr:row>75</xdr:row>
      <xdr:rowOff>20066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30243</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54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xdr:rowOff>
    </xdr:from>
    <xdr:to>
      <xdr:col>74</xdr:col>
      <xdr:colOff>31750</xdr:colOff>
      <xdr:row>74</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85344</xdr:rowOff>
    </xdr:from>
    <xdr:to>
      <xdr:col>69</xdr:col>
      <xdr:colOff>142875</xdr:colOff>
      <xdr:row>75</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25671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32108</xdr:rowOff>
    </xdr:from>
    <xdr:to>
      <xdr:col>29</xdr:col>
      <xdr:colOff>127000</xdr:colOff>
      <xdr:row>16</xdr:row>
      <xdr:rowOff>76921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22933"/>
          <a:ext cx="647700" cy="4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39301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01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76921</xdr:rowOff>
    </xdr:from>
    <xdr:to>
      <xdr:col>26</xdr:col>
      <xdr:colOff>50800</xdr:colOff>
      <xdr:row>16</xdr:row>
      <xdr:rowOff>131237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67746"/>
          <a:ext cx="698500" cy="54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11975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45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131237</xdr:rowOff>
    </xdr:from>
    <xdr:to>
      <xdr:col>22</xdr:col>
      <xdr:colOff>114300</xdr:colOff>
      <xdr:row>16</xdr:row>
      <xdr:rowOff>150089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2062"/>
          <a:ext cx="698500" cy="18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25806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138239</xdr:rowOff>
    </xdr:from>
    <xdr:to>
      <xdr:col>18</xdr:col>
      <xdr:colOff>177800</xdr:colOff>
      <xdr:row>16</xdr:row>
      <xdr:rowOff>150089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29064"/>
          <a:ext cx="698500" cy="11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98275</xdr:rowOff>
    </xdr:from>
    <xdr:to>
      <xdr:col>19</xdr:col>
      <xdr:colOff>38100</xdr:colOff>
      <xdr:row>18</xdr:row>
      <xdr:rowOff>28425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152758</xdr:rowOff>
    </xdr:from>
    <xdr:to>
      <xdr:col>29</xdr:col>
      <xdr:colOff>177800</xdr:colOff>
      <xdr:row>16</xdr:row>
      <xdr:rowOff>82908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72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169285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26121</xdr:rowOff>
    </xdr:from>
    <xdr:to>
      <xdr:col>26</xdr:col>
      <xdr:colOff>101600</xdr:colOff>
      <xdr:row>16</xdr:row>
      <xdr:rowOff>127721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6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137898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5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80437</xdr:rowOff>
    </xdr:from>
    <xdr:to>
      <xdr:col>22</xdr:col>
      <xdr:colOff>165100</xdr:colOff>
      <xdr:row>17</xdr:row>
      <xdr:rowOff>10587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1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20764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99289</xdr:rowOff>
    </xdr:from>
    <xdr:to>
      <xdr:col>19</xdr:col>
      <xdr:colOff>38100</xdr:colOff>
      <xdr:row>17</xdr:row>
      <xdr:rowOff>29439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0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39616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5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87439</xdr:rowOff>
    </xdr:from>
    <xdr:to>
      <xdr:col>15</xdr:col>
      <xdr:colOff>101600</xdr:colOff>
      <xdr:row>17</xdr:row>
      <xdr:rowOff>17589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8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27766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229317</xdr:rowOff>
    </xdr:from>
    <xdr:to>
      <xdr:col>29</xdr:col>
      <xdr:colOff>127000</xdr:colOff>
      <xdr:row>33</xdr:row>
      <xdr:rowOff>231794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153867"/>
          <a:ext cx="647700" cy="2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82338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231794</xdr:rowOff>
    </xdr:from>
    <xdr:to>
      <xdr:col>26</xdr:col>
      <xdr:colOff>50800</xdr:colOff>
      <xdr:row>33</xdr:row>
      <xdr:rowOff>233280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156344"/>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189590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99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233280</xdr:rowOff>
    </xdr:from>
    <xdr:to>
      <xdr:col>22</xdr:col>
      <xdr:colOff>114300</xdr:colOff>
      <xdr:row>33</xdr:row>
      <xdr:rowOff>258559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157830"/>
          <a:ext cx="698500" cy="25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193438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191446</xdr:rowOff>
    </xdr:from>
    <xdr:to>
      <xdr:col>18</xdr:col>
      <xdr:colOff>177800</xdr:colOff>
      <xdr:row>33</xdr:row>
      <xdr:rowOff>258559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115996"/>
          <a:ext cx="698500" cy="67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82582</xdr:rowOff>
    </xdr:from>
    <xdr:to>
      <xdr:col>19</xdr:col>
      <xdr:colOff>38100</xdr:colOff>
      <xdr:row>35</xdr:row>
      <xdr:rowOff>184182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168959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156100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178517</xdr:rowOff>
    </xdr:from>
    <xdr:to>
      <xdr:col>29</xdr:col>
      <xdr:colOff>177800</xdr:colOff>
      <xdr:row>33</xdr:row>
      <xdr:rowOff>280117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103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87094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0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180994</xdr:rowOff>
    </xdr:from>
    <xdr:to>
      <xdr:col>26</xdr:col>
      <xdr:colOff>101600</xdr:colOff>
      <xdr:row>33</xdr:row>
      <xdr:rowOff>282594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105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121321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87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182480</xdr:rowOff>
    </xdr:from>
    <xdr:to>
      <xdr:col>22</xdr:col>
      <xdr:colOff>165100</xdr:colOff>
      <xdr:row>33</xdr:row>
      <xdr:rowOff>284080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10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122807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87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207759</xdr:rowOff>
    </xdr:from>
    <xdr:to>
      <xdr:col>19</xdr:col>
      <xdr:colOff>38100</xdr:colOff>
      <xdr:row>33</xdr:row>
      <xdr:rowOff>309359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132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148086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90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140646</xdr:rowOff>
    </xdr:from>
    <xdr:to>
      <xdr:col>15</xdr:col>
      <xdr:colOff>101600</xdr:colOff>
      <xdr:row>33</xdr:row>
      <xdr:rowOff>242246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065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80973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83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12,586
12,490
540.48
11,490,666
11,016,991
272,766
6,092,164
12,389,753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125390</xdr:rowOff>
    </xdr:from>
    <xdr:to>
      <xdr:col>24</xdr:col>
      <xdr:colOff>63500</xdr:colOff>
      <xdr:row>36</xdr:row>
      <xdr:rowOff>147868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97590"/>
          <a:ext cx="838200" cy="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54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125390</xdr:rowOff>
    </xdr:from>
    <xdr:to>
      <xdr:col>19</xdr:col>
      <xdr:colOff>177800</xdr:colOff>
      <xdr:row>36</xdr:row>
      <xdr:rowOff>144927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7590"/>
          <a:ext cx="889000" cy="1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146788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121564</xdr:rowOff>
    </xdr:from>
    <xdr:to>
      <xdr:col>15</xdr:col>
      <xdr:colOff>50800</xdr:colOff>
      <xdr:row>36</xdr:row>
      <xdr:rowOff>144927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93764"/>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157342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98430</xdr:rowOff>
    </xdr:from>
    <xdr:to>
      <xdr:col>10</xdr:col>
      <xdr:colOff>114300</xdr:colOff>
      <xdr:row>36</xdr:row>
      <xdr:rowOff>121564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70630"/>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42281</xdr:rowOff>
    </xdr:from>
    <xdr:to>
      <xdr:col>10</xdr:col>
      <xdr:colOff>165100</xdr:colOff>
      <xdr:row>37</xdr:row>
      <xdr:rowOff>143881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135008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97068</xdr:rowOff>
    </xdr:from>
    <xdr:to>
      <xdr:col>24</xdr:col>
      <xdr:colOff>114300</xdr:colOff>
      <xdr:row>37</xdr:row>
      <xdr:rowOff>27218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119945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2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74590</xdr:rowOff>
    </xdr:from>
    <xdr:to>
      <xdr:col>20</xdr:col>
      <xdr:colOff>38100</xdr:colOff>
      <xdr:row>37</xdr:row>
      <xdr:rowOff>4740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21267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94127</xdr:rowOff>
    </xdr:from>
    <xdr:to>
      <xdr:col>15</xdr:col>
      <xdr:colOff>101600</xdr:colOff>
      <xdr:row>37</xdr:row>
      <xdr:rowOff>24277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40804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4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70764</xdr:rowOff>
    </xdr:from>
    <xdr:to>
      <xdr:col>10</xdr:col>
      <xdr:colOff>165100</xdr:colOff>
      <xdr:row>37</xdr:row>
      <xdr:rowOff>914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17441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1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47630</xdr:rowOff>
    </xdr:from>
    <xdr:to>
      <xdr:col>6</xdr:col>
      <xdr:colOff>38100</xdr:colOff>
      <xdr:row>36</xdr:row>
      <xdr:rowOff>149230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165757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9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70312</xdr:rowOff>
    </xdr:from>
    <xdr:to>
      <xdr:col>24</xdr:col>
      <xdr:colOff>63500</xdr:colOff>
      <xdr:row>56</xdr:row>
      <xdr:rowOff>73269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71512"/>
          <a:ext cx="838200" cy="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139332</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73269</xdr:rowOff>
    </xdr:from>
    <xdr:to>
      <xdr:col>19</xdr:col>
      <xdr:colOff>177800</xdr:colOff>
      <xdr:row>56</xdr:row>
      <xdr:rowOff>101512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74469"/>
          <a:ext cx="889000" cy="2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98455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84882</xdr:rowOff>
    </xdr:from>
    <xdr:to>
      <xdr:col>15</xdr:col>
      <xdr:colOff>50800</xdr:colOff>
      <xdr:row>56</xdr:row>
      <xdr:rowOff>101512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686082"/>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117859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84882</xdr:rowOff>
    </xdr:from>
    <xdr:to>
      <xdr:col>10</xdr:col>
      <xdr:colOff>114300</xdr:colOff>
      <xdr:row>56</xdr:row>
      <xdr:rowOff>102061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86082"/>
          <a:ext cx="889000" cy="1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33289</xdr:rowOff>
    </xdr:from>
    <xdr:to>
      <xdr:col>10</xdr:col>
      <xdr:colOff>165100</xdr:colOff>
      <xdr:row>57</xdr:row>
      <xdr:rowOff>134889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126016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142419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91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19512</xdr:rowOff>
    </xdr:from>
    <xdr:to>
      <xdr:col>24</xdr:col>
      <xdr:colOff>114300</xdr:colOff>
      <xdr:row>56</xdr:row>
      <xdr:rowOff>121112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2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42389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7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22469</xdr:rowOff>
    </xdr:from>
    <xdr:to>
      <xdr:col>20</xdr:col>
      <xdr:colOff>38100</xdr:colOff>
      <xdr:row>56</xdr:row>
      <xdr:rowOff>124069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2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140596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9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50712</xdr:rowOff>
    </xdr:from>
    <xdr:to>
      <xdr:col>15</xdr:col>
      <xdr:colOff>101600</xdr:colOff>
      <xdr:row>56</xdr:row>
      <xdr:rowOff>152312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5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168839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34082</xdr:rowOff>
    </xdr:from>
    <xdr:to>
      <xdr:col>10</xdr:col>
      <xdr:colOff>165100</xdr:colOff>
      <xdr:row>56</xdr:row>
      <xdr:rowOff>135682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3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152209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1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51261</xdr:rowOff>
    </xdr:from>
    <xdr:to>
      <xdr:col>6</xdr:col>
      <xdr:colOff>38100</xdr:colOff>
      <xdr:row>56</xdr:row>
      <xdr:rowOff>152861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5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169388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42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131471</xdr:rowOff>
    </xdr:from>
    <xdr:to>
      <xdr:col>24</xdr:col>
      <xdr:colOff>63500</xdr:colOff>
      <xdr:row>77</xdr:row>
      <xdr:rowOff>160593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33121"/>
          <a:ext cx="838200" cy="2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160593</xdr:rowOff>
    </xdr:from>
    <xdr:to>
      <xdr:col>19</xdr:col>
      <xdr:colOff>177800</xdr:colOff>
      <xdr:row>78</xdr:row>
      <xdr:rowOff>34727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62243"/>
          <a:ext cx="889000" cy="4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34727</xdr:rowOff>
    </xdr:from>
    <xdr:to>
      <xdr:col>15</xdr:col>
      <xdr:colOff>50800</xdr:colOff>
      <xdr:row>78</xdr:row>
      <xdr:rowOff>75051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07827"/>
          <a:ext cx="889000" cy="4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44876</xdr:rowOff>
    </xdr:from>
    <xdr:to>
      <xdr:col>10</xdr:col>
      <xdr:colOff>114300</xdr:colOff>
      <xdr:row>78</xdr:row>
      <xdr:rowOff>75051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17976"/>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41306</xdr:rowOff>
    </xdr:from>
    <xdr:to>
      <xdr:col>10</xdr:col>
      <xdr:colOff>165100</xdr:colOff>
      <xdr:row>77</xdr:row>
      <xdr:rowOff>142906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159433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80671</xdr:rowOff>
    </xdr:from>
    <xdr:to>
      <xdr:col>24</xdr:col>
      <xdr:colOff>114300</xdr:colOff>
      <xdr:row>78</xdr:row>
      <xdr:rowOff>10821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59098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6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109793</xdr:rowOff>
    </xdr:from>
    <xdr:to>
      <xdr:col>20</xdr:col>
      <xdr:colOff>38100</xdr:colOff>
      <xdr:row>78</xdr:row>
      <xdr:rowOff>39943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31070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0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155377</xdr:rowOff>
    </xdr:from>
    <xdr:to>
      <xdr:col>15</xdr:col>
      <xdr:colOff>101600</xdr:colOff>
      <xdr:row>78</xdr:row>
      <xdr:rowOff>85527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5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76654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4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24251</xdr:rowOff>
    </xdr:from>
    <xdr:to>
      <xdr:col>10</xdr:col>
      <xdr:colOff>165100</xdr:colOff>
      <xdr:row>78</xdr:row>
      <xdr:rowOff>125851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116978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165526</xdr:rowOff>
    </xdr:from>
    <xdr:to>
      <xdr:col>6</xdr:col>
      <xdr:colOff>38100</xdr:colOff>
      <xdr:row>78</xdr:row>
      <xdr:rowOff>95676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86803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103632</xdr:rowOff>
    </xdr:from>
    <xdr:to>
      <xdr:col>24</xdr:col>
      <xdr:colOff>63500</xdr:colOff>
      <xdr:row>92</xdr:row>
      <xdr:rowOff>5372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705582"/>
          <a:ext cx="838200" cy="7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137062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24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5372</xdr:rowOff>
    </xdr:from>
    <xdr:to>
      <xdr:col>19</xdr:col>
      <xdr:colOff>177800</xdr:colOff>
      <xdr:row>92</xdr:row>
      <xdr:rowOff>69266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778772"/>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74020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69266</xdr:rowOff>
    </xdr:from>
    <xdr:to>
      <xdr:col>15</xdr:col>
      <xdr:colOff>50800</xdr:colOff>
      <xdr:row>93</xdr:row>
      <xdr:rowOff>8001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842666"/>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97654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8001</xdr:rowOff>
    </xdr:from>
    <xdr:to>
      <xdr:col>10</xdr:col>
      <xdr:colOff>114300</xdr:colOff>
      <xdr:row>93</xdr:row>
      <xdr:rowOff>128397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952851"/>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62218</xdr:rowOff>
    </xdr:from>
    <xdr:to>
      <xdr:col>10</xdr:col>
      <xdr:colOff>165100</xdr:colOff>
      <xdr:row>96</xdr:row>
      <xdr:rowOff>163818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154945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41279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52832</xdr:rowOff>
    </xdr:from>
    <xdr:to>
      <xdr:col>24</xdr:col>
      <xdr:colOff>114300</xdr:colOff>
      <xdr:row>91</xdr:row>
      <xdr:rowOff>154432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6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5859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60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126022</xdr:rowOff>
    </xdr:from>
    <xdr:to>
      <xdr:col>20</xdr:col>
      <xdr:colOff>38100</xdr:colOff>
      <xdr:row>92</xdr:row>
      <xdr:rowOff>56172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2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72699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50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18466</xdr:rowOff>
    </xdr:from>
    <xdr:to>
      <xdr:col>15</xdr:col>
      <xdr:colOff>101600</xdr:colOff>
      <xdr:row>92</xdr:row>
      <xdr:rowOff>120066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79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136593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56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128651</xdr:rowOff>
    </xdr:from>
    <xdr:to>
      <xdr:col>10</xdr:col>
      <xdr:colOff>165100</xdr:colOff>
      <xdr:row>93</xdr:row>
      <xdr:rowOff>58801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9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75328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67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77597</xdr:rowOff>
    </xdr:from>
    <xdr:to>
      <xdr:col>6</xdr:col>
      <xdr:colOff>38100</xdr:colOff>
      <xdr:row>94</xdr:row>
      <xdr:rowOff>7747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0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24274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79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28679</xdr:rowOff>
    </xdr:from>
    <xdr:to>
      <xdr:col>55</xdr:col>
      <xdr:colOff>0</xdr:colOff>
      <xdr:row>36</xdr:row>
      <xdr:rowOff>33159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00879"/>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145743</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6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28679</xdr:rowOff>
    </xdr:from>
    <xdr:to>
      <xdr:col>50</xdr:col>
      <xdr:colOff>114300</xdr:colOff>
      <xdr:row>36</xdr:row>
      <xdr:rowOff>113731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00879"/>
          <a:ext cx="889000" cy="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125202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165924</xdr:rowOff>
    </xdr:from>
    <xdr:to>
      <xdr:col>45</xdr:col>
      <xdr:colOff>177800</xdr:colOff>
      <xdr:row>36</xdr:row>
      <xdr:rowOff>113731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166674"/>
          <a:ext cx="889000" cy="11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167819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165924</xdr:rowOff>
    </xdr:from>
    <xdr:to>
      <xdr:col>41</xdr:col>
      <xdr:colOff>50800</xdr:colOff>
      <xdr:row>36</xdr:row>
      <xdr:rowOff>108656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166674"/>
          <a:ext cx="889000" cy="1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54140</xdr:rowOff>
    </xdr:from>
    <xdr:to>
      <xdr:col>41</xdr:col>
      <xdr:colOff>101600</xdr:colOff>
      <xdr:row>36</xdr:row>
      <xdr:rowOff>155740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146867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3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19321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153809</xdr:rowOff>
    </xdr:from>
    <xdr:to>
      <xdr:col>55</xdr:col>
      <xdr:colOff>50800</xdr:colOff>
      <xdr:row>36</xdr:row>
      <xdr:rowOff>83959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5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5236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0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149329</xdr:rowOff>
    </xdr:from>
    <xdr:to>
      <xdr:col>50</xdr:col>
      <xdr:colOff>165100</xdr:colOff>
      <xdr:row>36</xdr:row>
      <xdr:rowOff>79479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5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96006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592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62931</xdr:rowOff>
    </xdr:from>
    <xdr:to>
      <xdr:col>46</xdr:col>
      <xdr:colOff>38100</xdr:colOff>
      <xdr:row>36</xdr:row>
      <xdr:rowOff>164531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3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155658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3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115124</xdr:rowOff>
    </xdr:from>
    <xdr:to>
      <xdr:col>41</xdr:col>
      <xdr:colOff>101600</xdr:colOff>
      <xdr:row>36</xdr:row>
      <xdr:rowOff>45274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61801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58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57856</xdr:rowOff>
    </xdr:from>
    <xdr:to>
      <xdr:col>36</xdr:col>
      <xdr:colOff>165100</xdr:colOff>
      <xdr:row>36</xdr:row>
      <xdr:rowOff>159456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4533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00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101314</xdr:rowOff>
    </xdr:from>
    <xdr:to>
      <xdr:col>55</xdr:col>
      <xdr:colOff>0</xdr:colOff>
      <xdr:row>55</xdr:row>
      <xdr:rowOff>162450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31064"/>
          <a:ext cx="838200" cy="6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149897</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5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162450</xdr:rowOff>
    </xdr:from>
    <xdr:to>
      <xdr:col>50</xdr:col>
      <xdr:colOff>114300</xdr:colOff>
      <xdr:row>57</xdr:row>
      <xdr:rowOff>19422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92200"/>
          <a:ext cx="889000" cy="19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86103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19422</xdr:rowOff>
    </xdr:from>
    <xdr:to>
      <xdr:col>45</xdr:col>
      <xdr:colOff>177800</xdr:colOff>
      <xdr:row>57</xdr:row>
      <xdr:rowOff>125420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92072"/>
          <a:ext cx="889000" cy="10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126512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65935</xdr:rowOff>
    </xdr:from>
    <xdr:to>
      <xdr:col>41</xdr:col>
      <xdr:colOff>50800</xdr:colOff>
      <xdr:row>57</xdr:row>
      <xdr:rowOff>125420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38585"/>
          <a:ext cx="889000" cy="5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47096</xdr:rowOff>
    </xdr:from>
    <xdr:to>
      <xdr:col>41</xdr:col>
      <xdr:colOff>101600</xdr:colOff>
      <xdr:row>57</xdr:row>
      <xdr:rowOff>148696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165223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104778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50514</xdr:rowOff>
    </xdr:from>
    <xdr:to>
      <xdr:col>55</xdr:col>
      <xdr:colOff>50800</xdr:colOff>
      <xdr:row>55</xdr:row>
      <xdr:rowOff>152114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73391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3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111650</xdr:rowOff>
    </xdr:from>
    <xdr:to>
      <xdr:col>50</xdr:col>
      <xdr:colOff>165100</xdr:colOff>
      <xdr:row>56</xdr:row>
      <xdr:rowOff>41800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58327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1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140072</xdr:rowOff>
    </xdr:from>
    <xdr:to>
      <xdr:col>46</xdr:col>
      <xdr:colOff>38100</xdr:colOff>
      <xdr:row>57</xdr:row>
      <xdr:rowOff>70222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86749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51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74620</xdr:rowOff>
    </xdr:from>
    <xdr:to>
      <xdr:col>41</xdr:col>
      <xdr:colOff>101600</xdr:colOff>
      <xdr:row>58</xdr:row>
      <xdr:rowOff>4770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167347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3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15135</xdr:rowOff>
    </xdr:from>
    <xdr:to>
      <xdr:col>36</xdr:col>
      <xdr:colOff>165100</xdr:colOff>
      <xdr:row>57</xdr:row>
      <xdr:rowOff>116735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8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107862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8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43718</xdr:rowOff>
    </xdr:from>
    <xdr:to>
      <xdr:col>55</xdr:col>
      <xdr:colOff>0</xdr:colOff>
      <xdr:row>77</xdr:row>
      <xdr:rowOff>118459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45368"/>
          <a:ext cx="838200" cy="7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43899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1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118459</xdr:rowOff>
    </xdr:from>
    <xdr:to>
      <xdr:col>50</xdr:col>
      <xdr:colOff>114300</xdr:colOff>
      <xdr:row>78</xdr:row>
      <xdr:rowOff>86871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20109"/>
          <a:ext cx="889000" cy="13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159231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86871</xdr:rowOff>
    </xdr:from>
    <xdr:to>
      <xdr:col>45</xdr:col>
      <xdr:colOff>177800</xdr:colOff>
      <xdr:row>78</xdr:row>
      <xdr:rowOff>126750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59971"/>
          <a:ext cx="889000" cy="3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171001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4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68221</xdr:rowOff>
    </xdr:from>
    <xdr:to>
      <xdr:col>41</xdr:col>
      <xdr:colOff>50800</xdr:colOff>
      <xdr:row>78</xdr:row>
      <xdr:rowOff>126750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41321"/>
          <a:ext cx="889000" cy="5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56519</xdr:rowOff>
    </xdr:from>
    <xdr:to>
      <xdr:col>41</xdr:col>
      <xdr:colOff>101600</xdr:colOff>
      <xdr:row>78</xdr:row>
      <xdr:rowOff>158119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112140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164368</xdr:rowOff>
    </xdr:from>
    <xdr:to>
      <xdr:col>55</xdr:col>
      <xdr:colOff>50800</xdr:colOff>
      <xdr:row>77</xdr:row>
      <xdr:rowOff>94518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15795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4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67659</xdr:rowOff>
    </xdr:from>
    <xdr:to>
      <xdr:col>50</xdr:col>
      <xdr:colOff>165100</xdr:colOff>
      <xdr:row>77</xdr:row>
      <xdr:rowOff>169259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4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36071</xdr:rowOff>
    </xdr:from>
    <xdr:to>
      <xdr:col>46</xdr:col>
      <xdr:colOff>38100</xdr:colOff>
      <xdr:row>78</xdr:row>
      <xdr:rowOff>137671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0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154198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8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75950</xdr:rowOff>
    </xdr:from>
    <xdr:to>
      <xdr:col>41</xdr:col>
      <xdr:colOff>101600</xdr:colOff>
      <xdr:row>79</xdr:row>
      <xdr:rowOff>6100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4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168677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17421</xdr:rowOff>
    </xdr:from>
    <xdr:to>
      <xdr:col>36</xdr:col>
      <xdr:colOff>165100</xdr:colOff>
      <xdr:row>78</xdr:row>
      <xdr:rowOff>119021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9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135548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16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30040</xdr:rowOff>
    </xdr:from>
    <xdr:to>
      <xdr:col>55</xdr:col>
      <xdr:colOff>0</xdr:colOff>
      <xdr:row>96</xdr:row>
      <xdr:rowOff>66334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489240"/>
          <a:ext cx="838200" cy="3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107911</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6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30040</xdr:rowOff>
    </xdr:from>
    <xdr:to>
      <xdr:col>50</xdr:col>
      <xdr:colOff>114300</xdr:colOff>
      <xdr:row>97</xdr:row>
      <xdr:rowOff>72782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489240"/>
          <a:ext cx="889000" cy="2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41343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6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72782</xdr:rowOff>
    </xdr:from>
    <xdr:to>
      <xdr:col>45</xdr:col>
      <xdr:colOff>177800</xdr:colOff>
      <xdr:row>97</xdr:row>
      <xdr:rowOff>157790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03432"/>
          <a:ext cx="889000" cy="8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110489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131218</xdr:rowOff>
    </xdr:from>
    <xdr:to>
      <xdr:col>41</xdr:col>
      <xdr:colOff>50800</xdr:colOff>
      <xdr:row>97</xdr:row>
      <xdr:rowOff>157790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61868"/>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62337</xdr:rowOff>
    </xdr:from>
    <xdr:to>
      <xdr:col>41</xdr:col>
      <xdr:colOff>101600</xdr:colOff>
      <xdr:row>97</xdr:row>
      <xdr:rowOff>163937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145488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15534</xdr:rowOff>
    </xdr:from>
    <xdr:to>
      <xdr:col>55</xdr:col>
      <xdr:colOff>50800</xdr:colOff>
      <xdr:row>96</xdr:row>
      <xdr:rowOff>117134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7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38411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2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150690</xdr:rowOff>
    </xdr:from>
    <xdr:to>
      <xdr:col>50</xdr:col>
      <xdr:colOff>165100</xdr:colOff>
      <xdr:row>96</xdr:row>
      <xdr:rowOff>80840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3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97367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21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21982</xdr:rowOff>
    </xdr:from>
    <xdr:to>
      <xdr:col>46</xdr:col>
      <xdr:colOff>38100</xdr:colOff>
      <xdr:row>97</xdr:row>
      <xdr:rowOff>123582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5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114709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7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106990</xdr:rowOff>
    </xdr:from>
    <xdr:to>
      <xdr:col>41</xdr:col>
      <xdr:colOff>101600</xdr:colOff>
      <xdr:row>98</xdr:row>
      <xdr:rowOff>37140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28267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3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80418</xdr:rowOff>
    </xdr:from>
    <xdr:to>
      <xdr:col>36</xdr:col>
      <xdr:colOff>165100</xdr:colOff>
      <xdr:row>98</xdr:row>
      <xdr:rowOff>10568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168475</xdr:rowOff>
    </xdr:from>
    <xdr:to>
      <xdr:col>85</xdr:col>
      <xdr:colOff>127000</xdr:colOff>
      <xdr:row>38</xdr:row>
      <xdr:rowOff>17399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12125"/>
          <a:ext cx="838200" cy="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97662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41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118577</xdr:rowOff>
    </xdr:from>
    <xdr:to>
      <xdr:col>81</xdr:col>
      <xdr:colOff>50800</xdr:colOff>
      <xdr:row>38</xdr:row>
      <xdr:rowOff>17399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62227"/>
          <a:ext cx="889000" cy="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83926</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118577</xdr:rowOff>
    </xdr:from>
    <xdr:to>
      <xdr:col>76</xdr:col>
      <xdr:colOff>114300</xdr:colOff>
      <xdr:row>37</xdr:row>
      <xdr:rowOff>139420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62227"/>
          <a:ext cx="889000" cy="2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48513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5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139420</xdr:rowOff>
    </xdr:from>
    <xdr:to>
      <xdr:col>71</xdr:col>
      <xdr:colOff>177800</xdr:colOff>
      <xdr:row>38</xdr:row>
      <xdr:rowOff>20159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83070"/>
          <a:ext cx="889000" cy="5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136740</xdr:rowOff>
    </xdr:from>
    <xdr:to>
      <xdr:col>72</xdr:col>
      <xdr:colOff>38100</xdr:colOff>
      <xdr:row>38</xdr:row>
      <xdr:rowOff>66890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58017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57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65912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117675</xdr:rowOff>
    </xdr:from>
    <xdr:to>
      <xdr:col>85</xdr:col>
      <xdr:colOff>177800</xdr:colOff>
      <xdr:row>38</xdr:row>
      <xdr:rowOff>47825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6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77052</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4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138049</xdr:rowOff>
    </xdr:from>
    <xdr:to>
      <xdr:col>81</xdr:col>
      <xdr:colOff>101600</xdr:colOff>
      <xdr:row>38</xdr:row>
      <xdr:rowOff>68199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59326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57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67777</xdr:rowOff>
    </xdr:from>
    <xdr:to>
      <xdr:col>76</xdr:col>
      <xdr:colOff>165100</xdr:colOff>
      <xdr:row>37</xdr:row>
      <xdr:rowOff>169377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1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14454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8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88620</xdr:rowOff>
    </xdr:from>
    <xdr:to>
      <xdr:col>72</xdr:col>
      <xdr:colOff>38100</xdr:colOff>
      <xdr:row>38</xdr:row>
      <xdr:rowOff>18769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322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35297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140809</xdr:rowOff>
    </xdr:from>
    <xdr:to>
      <xdr:col>67</xdr:col>
      <xdr:colOff>101600</xdr:colOff>
      <xdr:row>38</xdr:row>
      <xdr:rowOff>70959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62086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57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113548</xdr:rowOff>
    </xdr:from>
    <xdr:to>
      <xdr:col>85</xdr:col>
      <xdr:colOff>127000</xdr:colOff>
      <xdr:row>73</xdr:row>
      <xdr:rowOff>116070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629398"/>
          <a:ext cx="8382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87475</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1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116070</xdr:rowOff>
    </xdr:from>
    <xdr:to>
      <xdr:col>81</xdr:col>
      <xdr:colOff>50800</xdr:colOff>
      <xdr:row>73</xdr:row>
      <xdr:rowOff>124018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631920"/>
          <a:ext cx="8890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31802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124018</xdr:rowOff>
    </xdr:from>
    <xdr:to>
      <xdr:col>76</xdr:col>
      <xdr:colOff>114300</xdr:colOff>
      <xdr:row>73</xdr:row>
      <xdr:rowOff>126449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639868"/>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25516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105197</xdr:rowOff>
    </xdr:from>
    <xdr:to>
      <xdr:col>71</xdr:col>
      <xdr:colOff>177800</xdr:colOff>
      <xdr:row>73</xdr:row>
      <xdr:rowOff>126449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621047"/>
          <a:ext cx="8890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57238</xdr:rowOff>
    </xdr:from>
    <xdr:to>
      <xdr:col>72</xdr:col>
      <xdr:colOff>38100</xdr:colOff>
      <xdr:row>76</xdr:row>
      <xdr:rowOff>158838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149965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62748</xdr:rowOff>
    </xdr:from>
    <xdr:to>
      <xdr:col>85</xdr:col>
      <xdr:colOff>177800</xdr:colOff>
      <xdr:row>73</xdr:row>
      <xdr:rowOff>164348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57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85625</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43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65270</xdr:rowOff>
    </xdr:from>
    <xdr:to>
      <xdr:col>81</xdr:col>
      <xdr:colOff>101600</xdr:colOff>
      <xdr:row>73</xdr:row>
      <xdr:rowOff>166870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11947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35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73218</xdr:rowOff>
    </xdr:from>
    <xdr:to>
      <xdr:col>76</xdr:col>
      <xdr:colOff>165100</xdr:colOff>
      <xdr:row>74</xdr:row>
      <xdr:rowOff>3368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5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19895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36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75649</xdr:rowOff>
    </xdr:from>
    <xdr:to>
      <xdr:col>72</xdr:col>
      <xdr:colOff>38100</xdr:colOff>
      <xdr:row>74</xdr:row>
      <xdr:rowOff>5799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59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22326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366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54397</xdr:rowOff>
    </xdr:from>
    <xdr:to>
      <xdr:col>67</xdr:col>
      <xdr:colOff>101600</xdr:colOff>
      <xdr:row>73</xdr:row>
      <xdr:rowOff>155997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57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1074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3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25955</xdr:rowOff>
    </xdr:from>
    <xdr:to>
      <xdr:col>85</xdr:col>
      <xdr:colOff>127000</xdr:colOff>
      <xdr:row>96</xdr:row>
      <xdr:rowOff>100685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313705"/>
          <a:ext cx="838200" cy="24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91547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22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81124</xdr:rowOff>
    </xdr:from>
    <xdr:to>
      <xdr:col>81</xdr:col>
      <xdr:colOff>50800</xdr:colOff>
      <xdr:row>95</xdr:row>
      <xdr:rowOff>25955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197424"/>
          <a:ext cx="889000" cy="1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54656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85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81124</xdr:rowOff>
    </xdr:from>
    <xdr:to>
      <xdr:col>76</xdr:col>
      <xdr:colOff>114300</xdr:colOff>
      <xdr:row>96</xdr:row>
      <xdr:rowOff>33369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197424"/>
          <a:ext cx="889000" cy="29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69068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33369</xdr:rowOff>
    </xdr:from>
    <xdr:to>
      <xdr:col>71</xdr:col>
      <xdr:colOff>177800</xdr:colOff>
      <xdr:row>97</xdr:row>
      <xdr:rowOff>99313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492569"/>
          <a:ext cx="889000" cy="23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108167</xdr:rowOff>
    </xdr:from>
    <xdr:to>
      <xdr:col>72</xdr:col>
      <xdr:colOff>38100</xdr:colOff>
      <xdr:row>98</xdr:row>
      <xdr:rowOff>38317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29444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83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49885</xdr:rowOff>
    </xdr:from>
    <xdr:to>
      <xdr:col>85</xdr:col>
      <xdr:colOff>177800</xdr:colOff>
      <xdr:row>96</xdr:row>
      <xdr:rowOff>151485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50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72762</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36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146605</xdr:rowOff>
    </xdr:from>
    <xdr:to>
      <xdr:col>81</xdr:col>
      <xdr:colOff>101600</xdr:colOff>
      <xdr:row>95</xdr:row>
      <xdr:rowOff>76755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2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93282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03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30324</xdr:rowOff>
    </xdr:from>
    <xdr:to>
      <xdr:col>76</xdr:col>
      <xdr:colOff>165100</xdr:colOff>
      <xdr:row>94</xdr:row>
      <xdr:rowOff>131924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1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148451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92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154019</xdr:rowOff>
    </xdr:from>
    <xdr:to>
      <xdr:col>72</xdr:col>
      <xdr:colOff>38100</xdr:colOff>
      <xdr:row>96</xdr:row>
      <xdr:rowOff>84169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44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100696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21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48513</xdr:rowOff>
    </xdr:from>
    <xdr:to>
      <xdr:col>67</xdr:col>
      <xdr:colOff>101600</xdr:colOff>
      <xdr:row>97</xdr:row>
      <xdr:rowOff>150113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6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141240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7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44297</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0847"/>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44297</xdr:rowOff>
    </xdr:from>
    <xdr:to>
      <xdr:col>111</xdr:col>
      <xdr:colOff>177800</xdr:colOff>
      <xdr:row>39</xdr:row>
      <xdr:rowOff>44374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730847"/>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44297</xdr:rowOff>
    </xdr:from>
    <xdr:to>
      <xdr:col>107</xdr:col>
      <xdr:colOff>50800</xdr:colOff>
      <xdr:row>39</xdr:row>
      <xdr:rowOff>44374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30847"/>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44297</xdr:rowOff>
    </xdr:from>
    <xdr:to>
      <xdr:col>102</xdr:col>
      <xdr:colOff>114300</xdr:colOff>
      <xdr:row>39</xdr:row>
      <xdr:rowOff>44297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08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145002</xdr:rowOff>
    </xdr:from>
    <xdr:to>
      <xdr:col>102</xdr:col>
      <xdr:colOff>165100</xdr:colOff>
      <xdr:row>39</xdr:row>
      <xdr:rowOff>75152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91679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164947</xdr:rowOff>
    </xdr:from>
    <xdr:to>
      <xdr:col>112</xdr:col>
      <xdr:colOff>38100</xdr:colOff>
      <xdr:row>39</xdr:row>
      <xdr:rowOff>95097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86224</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165024</xdr:rowOff>
    </xdr:from>
    <xdr:to>
      <xdr:col>107</xdr:col>
      <xdr:colOff>101600</xdr:colOff>
      <xdr:row>39</xdr:row>
      <xdr:rowOff>95174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86301</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164947</xdr:rowOff>
    </xdr:from>
    <xdr:to>
      <xdr:col>102</xdr:col>
      <xdr:colOff>165100</xdr:colOff>
      <xdr:row>39</xdr:row>
      <xdr:rowOff>95097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86224</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164947</xdr:rowOff>
    </xdr:from>
    <xdr:to>
      <xdr:col>98</xdr:col>
      <xdr:colOff>38100</xdr:colOff>
      <xdr:row>39</xdr:row>
      <xdr:rowOff>95097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86224</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46986</xdr:rowOff>
    </xdr:from>
    <xdr:to>
      <xdr:col>116</xdr:col>
      <xdr:colOff>63500</xdr:colOff>
      <xdr:row>59</xdr:row>
      <xdr:rowOff>52930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62536"/>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8582</xdr:rowOff>
    </xdr:from>
    <xdr:to>
      <xdr:col>111</xdr:col>
      <xdr:colOff>177800</xdr:colOff>
      <xdr:row>59</xdr:row>
      <xdr:rowOff>52930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24132"/>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6687</xdr:rowOff>
    </xdr:from>
    <xdr:to>
      <xdr:col>107</xdr:col>
      <xdr:colOff>50800</xdr:colOff>
      <xdr:row>59</xdr:row>
      <xdr:rowOff>8582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22237"/>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72879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156780</xdr:rowOff>
    </xdr:from>
    <xdr:to>
      <xdr:col>102</xdr:col>
      <xdr:colOff>114300</xdr:colOff>
      <xdr:row>59</xdr:row>
      <xdr:rowOff>6687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00880"/>
          <a:ext cx="889000" cy="2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133379</xdr:rowOff>
    </xdr:from>
    <xdr:to>
      <xdr:col>102</xdr:col>
      <xdr:colOff>165100</xdr:colOff>
      <xdr:row>59</xdr:row>
      <xdr:rowOff>63529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7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29085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167636</xdr:rowOff>
    </xdr:from>
    <xdr:to>
      <xdr:col>116</xdr:col>
      <xdr:colOff>114300</xdr:colOff>
      <xdr:row>59</xdr:row>
      <xdr:rowOff>97786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1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127677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2130</xdr:rowOff>
    </xdr:from>
    <xdr:to>
      <xdr:col>112</xdr:col>
      <xdr:colOff>38100</xdr:colOff>
      <xdr:row>59</xdr:row>
      <xdr:rowOff>103730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94857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21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129232</xdr:rowOff>
    </xdr:from>
    <xdr:to>
      <xdr:col>107</xdr:col>
      <xdr:colOff>101600</xdr:colOff>
      <xdr:row>59</xdr:row>
      <xdr:rowOff>59382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7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75909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4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127337</xdr:rowOff>
    </xdr:from>
    <xdr:to>
      <xdr:col>102</xdr:col>
      <xdr:colOff>165100</xdr:colOff>
      <xdr:row>59</xdr:row>
      <xdr:rowOff>57487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74014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4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105980</xdr:rowOff>
    </xdr:from>
    <xdr:to>
      <xdr:col>98</xdr:col>
      <xdr:colOff>38100</xdr:colOff>
      <xdr:row>59</xdr:row>
      <xdr:rowOff>36130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5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52657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2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6578</xdr:rowOff>
    </xdr:from>
    <xdr:to>
      <xdr:col>116</xdr:col>
      <xdr:colOff>63500</xdr:colOff>
      <xdr:row>76</xdr:row>
      <xdr:rowOff>38117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36778"/>
          <a:ext cx="838200" cy="3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40726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70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38117</xdr:rowOff>
    </xdr:from>
    <xdr:to>
      <xdr:col>111</xdr:col>
      <xdr:colOff>177800</xdr:colOff>
      <xdr:row>76</xdr:row>
      <xdr:rowOff>46575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68317"/>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150362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22436</xdr:rowOff>
    </xdr:from>
    <xdr:to>
      <xdr:col>107</xdr:col>
      <xdr:colOff>50800</xdr:colOff>
      <xdr:row>76</xdr:row>
      <xdr:rowOff>46575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052636"/>
          <a:ext cx="889000" cy="2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158836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150893</xdr:rowOff>
    </xdr:from>
    <xdr:to>
      <xdr:col>102</xdr:col>
      <xdr:colOff>114300</xdr:colOff>
      <xdr:row>76</xdr:row>
      <xdr:rowOff>22436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009643"/>
          <a:ext cx="889000" cy="4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44833</xdr:rowOff>
    </xdr:from>
    <xdr:to>
      <xdr:col>102</xdr:col>
      <xdr:colOff>165100</xdr:colOff>
      <xdr:row>76</xdr:row>
      <xdr:rowOff>146433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137560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134062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127229</xdr:rowOff>
    </xdr:from>
    <xdr:to>
      <xdr:col>116</xdr:col>
      <xdr:colOff>114300</xdr:colOff>
      <xdr:row>76</xdr:row>
      <xdr:rowOff>57379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150106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158767</xdr:rowOff>
    </xdr:from>
    <xdr:to>
      <xdr:col>112</xdr:col>
      <xdr:colOff>38100</xdr:colOff>
      <xdr:row>76</xdr:row>
      <xdr:rowOff>88917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1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105445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9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167225</xdr:rowOff>
    </xdr:from>
    <xdr:to>
      <xdr:col>107</xdr:col>
      <xdr:colOff>101600</xdr:colOff>
      <xdr:row>76</xdr:row>
      <xdr:rowOff>97375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113903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0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143086</xdr:rowOff>
    </xdr:from>
    <xdr:to>
      <xdr:col>102</xdr:col>
      <xdr:colOff>165100</xdr:colOff>
      <xdr:row>76</xdr:row>
      <xdr:rowOff>73236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0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89763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7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100094</xdr:rowOff>
    </xdr:from>
    <xdr:to>
      <xdr:col>98</xdr:col>
      <xdr:colOff>38100</xdr:colOff>
      <xdr:row>76</xdr:row>
      <xdr:rowOff>30243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588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46771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875,337</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円となっている（類似団体平均</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578,231</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人）。本町は類似団体と比較し、財政規模も大きい部類にあるため一概に比較できないが、特徴的な要因を持つ費目を以下に分析する。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・人件費は、ここ数年減少傾向にはあるが、これまで職員数の自然減により、削減効果が出ているところである。しかしながら、</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出張所を有していること、福祉事務所設置により生活保護業務を移管されていること等により、類似団体より若干職員数が多くなっている。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・物件費については、</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出張所を有していることのほか、公共施設を多数保有していることによる維持管理経費が多額であること、特にごみ処理に要する維持管理経費は中でも膨大であり、町の財政に占めるウェイトは高いものがあると認識し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・扶助費については、福祉事務所設置町であることから、生活保護業務及び児童扶養手当支給事務等、類似団体と比較し増加要因がある。子どものための教育・保育給付費や身体障害者自立支援給付費</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など依然として</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傾向にある。</a:t>
          </a:r>
          <a:endPar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・普通建設事業費については、完了する事業がある一方、本庁舎建設事業のほか、</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金岳小中</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学校</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改築</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事業、社会資本整備事業（道路・橋梁）など、</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大型事業施工のため</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増加している。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・災害復旧費については、平成</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年７月の台風による被害が甚大であり、港湾、町道、農道等復旧に係る事業費が増加した。</a:t>
          </a:r>
          <a:endPar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・積立金については、ごみ処理施設更新</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や老朽化施設更新等</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に備えて財政調整基金</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公共施設整備基金への積立てを行って</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きたが、合併算定替えによる普通交付税の減額もあり、前年度までのように積み立てることができなかった。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12,586
12,490
540.48
11,490,666
11,016,991
272,766
6,092,164
12,389,753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35878</xdr:rowOff>
    </xdr:from>
    <xdr:to>
      <xdr:col>24</xdr:col>
      <xdr:colOff>63500</xdr:colOff>
      <xdr:row>35</xdr:row>
      <xdr:rowOff>3302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65178"/>
          <a:ext cx="8382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94568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148653</xdr:rowOff>
    </xdr:from>
    <xdr:to>
      <xdr:col>19</xdr:col>
      <xdr:colOff>177800</xdr:colOff>
      <xdr:row>35</xdr:row>
      <xdr:rowOff>3302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77953"/>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635</xdr:rowOff>
    </xdr:from>
    <xdr:to>
      <xdr:col>15</xdr:col>
      <xdr:colOff>50800</xdr:colOff>
      <xdr:row>34</xdr:row>
      <xdr:rowOff>148653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29935"/>
          <a:ext cx="889000" cy="1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635</xdr:rowOff>
    </xdr:from>
    <xdr:to>
      <xdr:col>10</xdr:col>
      <xdr:colOff>114300</xdr:colOff>
      <xdr:row>34</xdr:row>
      <xdr:rowOff>89027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29935"/>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137812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155338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156528</xdr:rowOff>
    </xdr:from>
    <xdr:to>
      <xdr:col>24</xdr:col>
      <xdr:colOff>114300</xdr:colOff>
      <xdr:row>34</xdr:row>
      <xdr:rowOff>86678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6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123952</xdr:rowOff>
    </xdr:from>
    <xdr:to>
      <xdr:col>20</xdr:col>
      <xdr:colOff>38100</xdr:colOff>
      <xdr:row>35</xdr:row>
      <xdr:rowOff>54102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70629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97853</xdr:rowOff>
    </xdr:from>
    <xdr:to>
      <xdr:col>15</xdr:col>
      <xdr:colOff>101600</xdr:colOff>
      <xdr:row>35</xdr:row>
      <xdr:rowOff>28003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44530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121285</xdr:rowOff>
    </xdr:from>
    <xdr:to>
      <xdr:col>10</xdr:col>
      <xdr:colOff>165100</xdr:colOff>
      <xdr:row>34</xdr:row>
      <xdr:rowOff>51435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67962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5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38227</xdr:rowOff>
    </xdr:from>
    <xdr:to>
      <xdr:col>6</xdr:col>
      <xdr:colOff>38100</xdr:colOff>
      <xdr:row>34</xdr:row>
      <xdr:rowOff>139827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156354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89319</xdr:rowOff>
    </xdr:from>
    <xdr:to>
      <xdr:col>24</xdr:col>
      <xdr:colOff>63500</xdr:colOff>
      <xdr:row>56</xdr:row>
      <xdr:rowOff>92488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690519"/>
          <a:ext cx="8382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86175</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58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92488</xdr:rowOff>
    </xdr:from>
    <xdr:to>
      <xdr:col>19</xdr:col>
      <xdr:colOff>177800</xdr:colOff>
      <xdr:row>57</xdr:row>
      <xdr:rowOff>2140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693688"/>
          <a:ext cx="889000" cy="8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2140</xdr:rowOff>
    </xdr:from>
    <xdr:to>
      <xdr:col>15</xdr:col>
      <xdr:colOff>50800</xdr:colOff>
      <xdr:row>57</xdr:row>
      <xdr:rowOff>99403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774790"/>
          <a:ext cx="889000" cy="9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76162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0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99403</xdr:rowOff>
    </xdr:from>
    <xdr:to>
      <xdr:col>10</xdr:col>
      <xdr:colOff>114300</xdr:colOff>
      <xdr:row>58</xdr:row>
      <xdr:rowOff>19627</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72053"/>
          <a:ext cx="889000" cy="9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158938</xdr:rowOff>
    </xdr:from>
    <xdr:to>
      <xdr:col>10</xdr:col>
      <xdr:colOff>165100</xdr:colOff>
      <xdr:row>58</xdr:row>
      <xdr:rowOff>89088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3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80215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0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38519</xdr:rowOff>
    </xdr:from>
    <xdr:to>
      <xdr:col>24</xdr:col>
      <xdr:colOff>114300</xdr:colOff>
      <xdr:row>56</xdr:row>
      <xdr:rowOff>140119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61396</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49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41688</xdr:rowOff>
    </xdr:from>
    <xdr:to>
      <xdr:col>20</xdr:col>
      <xdr:colOff>38100</xdr:colOff>
      <xdr:row>56</xdr:row>
      <xdr:rowOff>143288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6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159815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41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122790</xdr:rowOff>
    </xdr:from>
    <xdr:to>
      <xdr:col>15</xdr:col>
      <xdr:colOff>101600</xdr:colOff>
      <xdr:row>57</xdr:row>
      <xdr:rowOff>52940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7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69467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49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48603</xdr:rowOff>
    </xdr:from>
    <xdr:to>
      <xdr:col>10</xdr:col>
      <xdr:colOff>165100</xdr:colOff>
      <xdr:row>57</xdr:row>
      <xdr:rowOff>150203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2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166730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9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140277</xdr:rowOff>
    </xdr:from>
    <xdr:to>
      <xdr:col>6</xdr:col>
      <xdr:colOff>38100</xdr:colOff>
      <xdr:row>58</xdr:row>
      <xdr:rowOff>70427</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1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61554</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00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122226</xdr:rowOff>
    </xdr:from>
    <xdr:to>
      <xdr:col>24</xdr:col>
      <xdr:colOff>63500</xdr:colOff>
      <xdr:row>74</xdr:row>
      <xdr:rowOff>20965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38076"/>
          <a:ext cx="838200" cy="7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112535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71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20965</xdr:rowOff>
    </xdr:from>
    <xdr:to>
      <xdr:col>19</xdr:col>
      <xdr:colOff>177800</xdr:colOff>
      <xdr:row>74</xdr:row>
      <xdr:rowOff>31481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08265"/>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59134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36291</xdr:rowOff>
    </xdr:from>
    <xdr:to>
      <xdr:col>15</xdr:col>
      <xdr:colOff>50800</xdr:colOff>
      <xdr:row>74</xdr:row>
      <xdr:rowOff>31481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552141"/>
          <a:ext cx="889000" cy="16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92346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36291</xdr:rowOff>
    </xdr:from>
    <xdr:to>
      <xdr:col>10</xdr:col>
      <xdr:colOff>114300</xdr:colOff>
      <xdr:row>74</xdr:row>
      <xdr:rowOff>66356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552141"/>
          <a:ext cx="889000" cy="20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52279</xdr:rowOff>
    </xdr:from>
    <xdr:to>
      <xdr:col>10</xdr:col>
      <xdr:colOff>165100</xdr:colOff>
      <xdr:row>76</xdr:row>
      <xdr:rowOff>153879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145006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160340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71426</xdr:rowOff>
    </xdr:from>
    <xdr:to>
      <xdr:col>24</xdr:col>
      <xdr:colOff>114300</xdr:colOff>
      <xdr:row>74</xdr:row>
      <xdr:rowOff>1576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94303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3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141615</xdr:rowOff>
    </xdr:from>
    <xdr:to>
      <xdr:col>20</xdr:col>
      <xdr:colOff>38100</xdr:colOff>
      <xdr:row>74</xdr:row>
      <xdr:rowOff>71765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5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88292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3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152131</xdr:rowOff>
    </xdr:from>
    <xdr:to>
      <xdr:col>15</xdr:col>
      <xdr:colOff>101600</xdr:colOff>
      <xdr:row>74</xdr:row>
      <xdr:rowOff>82281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6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98808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4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156941</xdr:rowOff>
    </xdr:from>
    <xdr:to>
      <xdr:col>10</xdr:col>
      <xdr:colOff>165100</xdr:colOff>
      <xdr:row>73</xdr:row>
      <xdr:rowOff>87091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103618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27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15556</xdr:rowOff>
    </xdr:from>
    <xdr:to>
      <xdr:col>6</xdr:col>
      <xdr:colOff>38100</xdr:colOff>
      <xdr:row>74</xdr:row>
      <xdr:rowOff>117156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133683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7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139578</xdr:rowOff>
    </xdr:from>
    <xdr:to>
      <xdr:col>24</xdr:col>
      <xdr:colOff>63500</xdr:colOff>
      <xdr:row>94</xdr:row>
      <xdr:rowOff>149690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55878"/>
          <a:ext cx="8382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77492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3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139578</xdr:rowOff>
    </xdr:from>
    <xdr:to>
      <xdr:col>19</xdr:col>
      <xdr:colOff>177800</xdr:colOff>
      <xdr:row>95</xdr:row>
      <xdr:rowOff>23999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55878"/>
          <a:ext cx="889000" cy="5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31673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8979</xdr:rowOff>
    </xdr:from>
    <xdr:to>
      <xdr:col>15</xdr:col>
      <xdr:colOff>50800</xdr:colOff>
      <xdr:row>95</xdr:row>
      <xdr:rowOff>23999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296729"/>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29904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1870</xdr:rowOff>
    </xdr:from>
    <xdr:to>
      <xdr:col>10</xdr:col>
      <xdr:colOff>114300</xdr:colOff>
      <xdr:row>95</xdr:row>
      <xdr:rowOff>8979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289620"/>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122627</xdr:rowOff>
    </xdr:from>
    <xdr:to>
      <xdr:col>10</xdr:col>
      <xdr:colOff>165100</xdr:colOff>
      <xdr:row>97</xdr:row>
      <xdr:rowOff>52777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8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27314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98890</xdr:rowOff>
    </xdr:from>
    <xdr:to>
      <xdr:col>24</xdr:col>
      <xdr:colOff>114300</xdr:colOff>
      <xdr:row>95</xdr:row>
      <xdr:rowOff>29040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121767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88778</xdr:rowOff>
    </xdr:from>
    <xdr:to>
      <xdr:col>20</xdr:col>
      <xdr:colOff>38100</xdr:colOff>
      <xdr:row>95</xdr:row>
      <xdr:rowOff>18928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0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35455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98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144649</xdr:rowOff>
    </xdr:from>
    <xdr:to>
      <xdr:col>15</xdr:col>
      <xdr:colOff>101600</xdr:colOff>
      <xdr:row>95</xdr:row>
      <xdr:rowOff>74799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91326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3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129629</xdr:rowOff>
    </xdr:from>
    <xdr:to>
      <xdr:col>10</xdr:col>
      <xdr:colOff>165100</xdr:colOff>
      <xdr:row>95</xdr:row>
      <xdr:rowOff>59779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4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76306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2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122520</xdr:rowOff>
    </xdr:from>
    <xdr:to>
      <xdr:col>6</xdr:col>
      <xdr:colOff>38100</xdr:colOff>
      <xdr:row>95</xdr:row>
      <xdr:rowOff>52670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3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69197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01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139471</xdr:rowOff>
    </xdr:from>
    <xdr:to>
      <xdr:col>55</xdr:col>
      <xdr:colOff>0</xdr:colOff>
      <xdr:row>38</xdr:row>
      <xdr:rowOff>139471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139471</xdr:rowOff>
    </xdr:from>
    <xdr:to>
      <xdr:col>50</xdr:col>
      <xdr:colOff>114300</xdr:colOff>
      <xdr:row>38</xdr:row>
      <xdr:rowOff>139471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139243</xdr:rowOff>
    </xdr:from>
    <xdr:to>
      <xdr:col>45</xdr:col>
      <xdr:colOff>177800</xdr:colOff>
      <xdr:row>38</xdr:row>
      <xdr:rowOff>139471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3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139243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89814</xdr:rowOff>
    </xdr:from>
    <xdr:to>
      <xdr:col>41</xdr:col>
      <xdr:colOff>101600</xdr:colOff>
      <xdr:row>38</xdr:row>
      <xdr:rowOff>19965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36491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12031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88671</xdr:rowOff>
    </xdr:from>
    <xdr:to>
      <xdr:col>55</xdr:col>
      <xdr:colOff>50800</xdr:colOff>
      <xdr:row>39</xdr:row>
      <xdr:rowOff>18821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3598</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88671</xdr:rowOff>
    </xdr:from>
    <xdr:to>
      <xdr:col>50</xdr:col>
      <xdr:colOff>165100</xdr:colOff>
      <xdr:row>39</xdr:row>
      <xdr:rowOff>18821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9948</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88671</xdr:rowOff>
    </xdr:from>
    <xdr:to>
      <xdr:col>46</xdr:col>
      <xdr:colOff>38100</xdr:colOff>
      <xdr:row>39</xdr:row>
      <xdr:rowOff>18821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9948</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88443</xdr:rowOff>
    </xdr:from>
    <xdr:to>
      <xdr:col>41</xdr:col>
      <xdr:colOff>101600</xdr:colOff>
      <xdr:row>39</xdr:row>
      <xdr:rowOff>18593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9720</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36461</xdr:rowOff>
    </xdr:from>
    <xdr:to>
      <xdr:col>55</xdr:col>
      <xdr:colOff>0</xdr:colOff>
      <xdr:row>54</xdr:row>
      <xdr:rowOff>9207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123311"/>
          <a:ext cx="838200" cy="1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123194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2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36461</xdr:rowOff>
    </xdr:from>
    <xdr:to>
      <xdr:col>50</xdr:col>
      <xdr:colOff>114300</xdr:colOff>
      <xdr:row>54</xdr:row>
      <xdr:rowOff>130645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123311"/>
          <a:ext cx="889000" cy="2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40924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130645</xdr:rowOff>
    </xdr:from>
    <xdr:to>
      <xdr:col>45</xdr:col>
      <xdr:colOff>177800</xdr:colOff>
      <xdr:row>55</xdr:row>
      <xdr:rowOff>63221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88945"/>
          <a:ext cx="889000" cy="10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75519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63221</xdr:rowOff>
    </xdr:from>
    <xdr:to>
      <xdr:col>41</xdr:col>
      <xdr:colOff>50800</xdr:colOff>
      <xdr:row>56</xdr:row>
      <xdr:rowOff>9119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92971"/>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123393</xdr:rowOff>
    </xdr:from>
    <xdr:to>
      <xdr:col>41</xdr:col>
      <xdr:colOff>101600</xdr:colOff>
      <xdr:row>57</xdr:row>
      <xdr:rowOff>53543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44670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79811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85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129857</xdr:rowOff>
    </xdr:from>
    <xdr:to>
      <xdr:col>55</xdr:col>
      <xdr:colOff>50800</xdr:colOff>
      <xdr:row>54</xdr:row>
      <xdr:rowOff>60007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1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152734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0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157111</xdr:rowOff>
    </xdr:from>
    <xdr:to>
      <xdr:col>50</xdr:col>
      <xdr:colOff>165100</xdr:colOff>
      <xdr:row>53</xdr:row>
      <xdr:rowOff>87261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07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103788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84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79845</xdr:rowOff>
    </xdr:from>
    <xdr:to>
      <xdr:col>46</xdr:col>
      <xdr:colOff>38100</xdr:colOff>
      <xdr:row>55</xdr:row>
      <xdr:rowOff>9995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26522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12421</xdr:rowOff>
    </xdr:from>
    <xdr:to>
      <xdr:col>41</xdr:col>
      <xdr:colOff>101600</xdr:colOff>
      <xdr:row>55</xdr:row>
      <xdr:rowOff>114021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4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130548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21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129769</xdr:rowOff>
    </xdr:from>
    <xdr:to>
      <xdr:col>36</xdr:col>
      <xdr:colOff>165100</xdr:colOff>
      <xdr:row>56</xdr:row>
      <xdr:rowOff>59919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5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76446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3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99957</xdr:rowOff>
    </xdr:from>
    <xdr:to>
      <xdr:col>55</xdr:col>
      <xdr:colOff>0</xdr:colOff>
      <xdr:row>78</xdr:row>
      <xdr:rowOff>4271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01607"/>
          <a:ext cx="838200" cy="7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118223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19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155147</xdr:rowOff>
    </xdr:from>
    <xdr:to>
      <xdr:col>50</xdr:col>
      <xdr:colOff>114300</xdr:colOff>
      <xdr:row>78</xdr:row>
      <xdr:rowOff>4271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5679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48990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155147</xdr:rowOff>
    </xdr:from>
    <xdr:to>
      <xdr:col>45</xdr:col>
      <xdr:colOff>177800</xdr:colOff>
      <xdr:row>78</xdr:row>
      <xdr:rowOff>10525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56797"/>
          <a:ext cx="8890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93828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6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10525</xdr:rowOff>
    </xdr:from>
    <xdr:to>
      <xdr:col>41</xdr:col>
      <xdr:colOff>50800</xdr:colOff>
      <xdr:row>78</xdr:row>
      <xdr:rowOff>38480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83625"/>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162885</xdr:rowOff>
    </xdr:from>
    <xdr:to>
      <xdr:col>41</xdr:col>
      <xdr:colOff>101600</xdr:colOff>
      <xdr:row>78</xdr:row>
      <xdr:rowOff>93035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84162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5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110272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49157</xdr:rowOff>
    </xdr:from>
    <xdr:to>
      <xdr:col>55</xdr:col>
      <xdr:colOff>50800</xdr:colOff>
      <xdr:row>77</xdr:row>
      <xdr:rowOff>150757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5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72034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0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124921</xdr:rowOff>
    </xdr:from>
    <xdr:to>
      <xdr:col>50</xdr:col>
      <xdr:colOff>165100</xdr:colOff>
      <xdr:row>78</xdr:row>
      <xdr:rowOff>55071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2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71598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10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104347</xdr:rowOff>
    </xdr:from>
    <xdr:to>
      <xdr:col>46</xdr:col>
      <xdr:colOff>38100</xdr:colOff>
      <xdr:row>78</xdr:row>
      <xdr:rowOff>34497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0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51024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131175</xdr:rowOff>
    </xdr:from>
    <xdr:to>
      <xdr:col>41</xdr:col>
      <xdr:colOff>101600</xdr:colOff>
      <xdr:row>78</xdr:row>
      <xdr:rowOff>61325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77852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0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159130</xdr:rowOff>
    </xdr:from>
    <xdr:to>
      <xdr:col>36</xdr:col>
      <xdr:colOff>165100</xdr:colOff>
      <xdr:row>78</xdr:row>
      <xdr:rowOff>89280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105807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5745</xdr:rowOff>
    </xdr:from>
    <xdr:to>
      <xdr:col>55</xdr:col>
      <xdr:colOff>0</xdr:colOff>
      <xdr:row>97</xdr:row>
      <xdr:rowOff>42266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636395"/>
          <a:ext cx="838200" cy="3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89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30349</xdr:rowOff>
    </xdr:from>
    <xdr:to>
      <xdr:col>50</xdr:col>
      <xdr:colOff>114300</xdr:colOff>
      <xdr:row>97</xdr:row>
      <xdr:rowOff>42266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660999"/>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111678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30349</xdr:rowOff>
    </xdr:from>
    <xdr:to>
      <xdr:col>45</xdr:col>
      <xdr:colOff>177800</xdr:colOff>
      <xdr:row>97</xdr:row>
      <xdr:rowOff>72451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660999"/>
          <a:ext cx="889000" cy="4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134000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60776</xdr:rowOff>
    </xdr:from>
    <xdr:to>
      <xdr:col>41</xdr:col>
      <xdr:colOff>50800</xdr:colOff>
      <xdr:row>97</xdr:row>
      <xdr:rowOff>72451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691426"/>
          <a:ext cx="889000" cy="1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888</xdr:rowOff>
    </xdr:from>
    <xdr:to>
      <xdr:col>41</xdr:col>
      <xdr:colOff>101600</xdr:colOff>
      <xdr:row>96</xdr:row>
      <xdr:rowOff>102488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6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119015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128692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4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126395</xdr:rowOff>
    </xdr:from>
    <xdr:to>
      <xdr:col>55</xdr:col>
      <xdr:colOff>50800</xdr:colOff>
      <xdr:row>97</xdr:row>
      <xdr:rowOff>56545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8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41322</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0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162916</xdr:rowOff>
    </xdr:from>
    <xdr:to>
      <xdr:col>50</xdr:col>
      <xdr:colOff>165100</xdr:colOff>
      <xdr:row>97</xdr:row>
      <xdr:rowOff>93066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84193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150999</xdr:rowOff>
    </xdr:from>
    <xdr:to>
      <xdr:col>46</xdr:col>
      <xdr:colOff>38100</xdr:colOff>
      <xdr:row>97</xdr:row>
      <xdr:rowOff>81149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72276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0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21651</xdr:rowOff>
    </xdr:from>
    <xdr:to>
      <xdr:col>41</xdr:col>
      <xdr:colOff>101600</xdr:colOff>
      <xdr:row>97</xdr:row>
      <xdr:rowOff>123251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114378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9976</xdr:rowOff>
    </xdr:from>
    <xdr:to>
      <xdr:col>36</xdr:col>
      <xdr:colOff>165100</xdr:colOff>
      <xdr:row>97</xdr:row>
      <xdr:rowOff>111576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102703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3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37777</xdr:rowOff>
    </xdr:from>
    <xdr:to>
      <xdr:col>85</xdr:col>
      <xdr:colOff>127000</xdr:colOff>
      <xdr:row>36</xdr:row>
      <xdr:rowOff>48864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209977"/>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76389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48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13007</xdr:rowOff>
    </xdr:from>
    <xdr:to>
      <xdr:col>81</xdr:col>
      <xdr:colOff>50800</xdr:colOff>
      <xdr:row>36</xdr:row>
      <xdr:rowOff>37777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185207"/>
          <a:ext cx="889000" cy="2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67735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165238</xdr:rowOff>
    </xdr:from>
    <xdr:to>
      <xdr:col>76</xdr:col>
      <xdr:colOff>114300</xdr:colOff>
      <xdr:row>36</xdr:row>
      <xdr:rowOff>13007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165988"/>
          <a:ext cx="889000" cy="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73303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80345</xdr:rowOff>
    </xdr:from>
    <xdr:to>
      <xdr:col>71</xdr:col>
      <xdr:colOff>177800</xdr:colOff>
      <xdr:row>35</xdr:row>
      <xdr:rowOff>165238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566745"/>
          <a:ext cx="889000" cy="59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110552</xdr:rowOff>
    </xdr:from>
    <xdr:to>
      <xdr:col>72</xdr:col>
      <xdr:colOff>38100</xdr:colOff>
      <xdr:row>37</xdr:row>
      <xdr:rowOff>40702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31829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19321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169514</xdr:rowOff>
    </xdr:from>
    <xdr:to>
      <xdr:col>85</xdr:col>
      <xdr:colOff>177800</xdr:colOff>
      <xdr:row>36</xdr:row>
      <xdr:rowOff>99664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7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20941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158427</xdr:rowOff>
    </xdr:from>
    <xdr:to>
      <xdr:col>81</xdr:col>
      <xdr:colOff>101600</xdr:colOff>
      <xdr:row>36</xdr:row>
      <xdr:rowOff>88577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5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105104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93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133657</xdr:rowOff>
    </xdr:from>
    <xdr:to>
      <xdr:col>76</xdr:col>
      <xdr:colOff>165100</xdr:colOff>
      <xdr:row>36</xdr:row>
      <xdr:rowOff>63807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3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80334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0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114438</xdr:rowOff>
    </xdr:from>
    <xdr:to>
      <xdr:col>72</xdr:col>
      <xdr:colOff>38100</xdr:colOff>
      <xdr:row>36</xdr:row>
      <xdr:rowOff>44588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61115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29545</xdr:rowOff>
    </xdr:from>
    <xdr:to>
      <xdr:col>67</xdr:col>
      <xdr:colOff>101600</xdr:colOff>
      <xdr:row>32</xdr:row>
      <xdr:rowOff>131145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51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147672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29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70910</xdr:rowOff>
    </xdr:from>
    <xdr:to>
      <xdr:col>85</xdr:col>
      <xdr:colOff>127000</xdr:colOff>
      <xdr:row>56</xdr:row>
      <xdr:rowOff>104894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672110"/>
          <a:ext cx="838200" cy="3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120142</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2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70910</xdr:rowOff>
    </xdr:from>
    <xdr:to>
      <xdr:col>81</xdr:col>
      <xdr:colOff>50800</xdr:colOff>
      <xdr:row>56</xdr:row>
      <xdr:rowOff>151304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672110"/>
          <a:ext cx="889000" cy="8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70376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8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151304</xdr:rowOff>
    </xdr:from>
    <xdr:to>
      <xdr:col>76</xdr:col>
      <xdr:colOff>114300</xdr:colOff>
      <xdr:row>57</xdr:row>
      <xdr:rowOff>11341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52504"/>
          <a:ext cx="889000" cy="3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77975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8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11341</xdr:rowOff>
    </xdr:from>
    <xdr:to>
      <xdr:col>71</xdr:col>
      <xdr:colOff>177800</xdr:colOff>
      <xdr:row>57</xdr:row>
      <xdr:rowOff>18049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83991"/>
          <a:ext cx="889000" cy="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162450</xdr:rowOff>
    </xdr:from>
    <xdr:to>
      <xdr:col>72</xdr:col>
      <xdr:colOff>38100</xdr:colOff>
      <xdr:row>57</xdr:row>
      <xdr:rowOff>92600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83727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85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69256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54094</xdr:rowOff>
    </xdr:from>
    <xdr:to>
      <xdr:col>85</xdr:col>
      <xdr:colOff>177800</xdr:colOff>
      <xdr:row>56</xdr:row>
      <xdr:rowOff>155694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76971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0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20110</xdr:rowOff>
    </xdr:from>
    <xdr:to>
      <xdr:col>81</xdr:col>
      <xdr:colOff>101600</xdr:colOff>
      <xdr:row>56</xdr:row>
      <xdr:rowOff>121710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138237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3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100504</xdr:rowOff>
    </xdr:from>
    <xdr:to>
      <xdr:col>76</xdr:col>
      <xdr:colOff>165100</xdr:colOff>
      <xdr:row>57</xdr:row>
      <xdr:rowOff>30654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0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47181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7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131991</xdr:rowOff>
    </xdr:from>
    <xdr:to>
      <xdr:col>72</xdr:col>
      <xdr:colOff>38100</xdr:colOff>
      <xdr:row>57</xdr:row>
      <xdr:rowOff>62141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78668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5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138699</xdr:rowOff>
    </xdr:from>
    <xdr:to>
      <xdr:col>67</xdr:col>
      <xdr:colOff>101600</xdr:colOff>
      <xdr:row>57</xdr:row>
      <xdr:rowOff>68849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85376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168475</xdr:rowOff>
    </xdr:from>
    <xdr:to>
      <xdr:col>85</xdr:col>
      <xdr:colOff>127000</xdr:colOff>
      <xdr:row>78</xdr:row>
      <xdr:rowOff>17399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370125"/>
          <a:ext cx="838200" cy="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97662</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9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118577</xdr:rowOff>
    </xdr:from>
    <xdr:to>
      <xdr:col>81</xdr:col>
      <xdr:colOff>50800</xdr:colOff>
      <xdr:row>78</xdr:row>
      <xdr:rowOff>17399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320227"/>
          <a:ext cx="889000" cy="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83926</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118577</xdr:rowOff>
    </xdr:from>
    <xdr:to>
      <xdr:col>76</xdr:col>
      <xdr:colOff>114300</xdr:colOff>
      <xdr:row>77</xdr:row>
      <xdr:rowOff>139419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320227"/>
          <a:ext cx="889000" cy="2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48513</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139419</xdr:rowOff>
    </xdr:from>
    <xdr:to>
      <xdr:col>71</xdr:col>
      <xdr:colOff>177800</xdr:colOff>
      <xdr:row>78</xdr:row>
      <xdr:rowOff>20160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341069"/>
          <a:ext cx="889000" cy="5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136740</xdr:rowOff>
    </xdr:from>
    <xdr:to>
      <xdr:col>72</xdr:col>
      <xdr:colOff>38100</xdr:colOff>
      <xdr:row>78</xdr:row>
      <xdr:rowOff>66890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3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58017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43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65912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117675</xdr:rowOff>
    </xdr:from>
    <xdr:to>
      <xdr:col>85</xdr:col>
      <xdr:colOff>177800</xdr:colOff>
      <xdr:row>78</xdr:row>
      <xdr:rowOff>47825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77052</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10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138049</xdr:rowOff>
    </xdr:from>
    <xdr:to>
      <xdr:col>81</xdr:col>
      <xdr:colOff>101600</xdr:colOff>
      <xdr:row>78</xdr:row>
      <xdr:rowOff>68199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59326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3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67777</xdr:rowOff>
    </xdr:from>
    <xdr:to>
      <xdr:col>76</xdr:col>
      <xdr:colOff>165100</xdr:colOff>
      <xdr:row>77</xdr:row>
      <xdr:rowOff>169377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26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14454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04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88619</xdr:rowOff>
    </xdr:from>
    <xdr:to>
      <xdr:col>72</xdr:col>
      <xdr:colOff>38100</xdr:colOff>
      <xdr:row>78</xdr:row>
      <xdr:rowOff>18769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29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35296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06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140810</xdr:rowOff>
    </xdr:from>
    <xdr:to>
      <xdr:col>67</xdr:col>
      <xdr:colOff>101600</xdr:colOff>
      <xdr:row>78</xdr:row>
      <xdr:rowOff>70960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4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62087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435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113548</xdr:rowOff>
    </xdr:from>
    <xdr:to>
      <xdr:col>85</xdr:col>
      <xdr:colOff>127000</xdr:colOff>
      <xdr:row>93</xdr:row>
      <xdr:rowOff>116070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058398"/>
          <a:ext cx="8382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87475</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4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116070</xdr:rowOff>
    </xdr:from>
    <xdr:to>
      <xdr:col>81</xdr:col>
      <xdr:colOff>50800</xdr:colOff>
      <xdr:row>93</xdr:row>
      <xdr:rowOff>124019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060920"/>
          <a:ext cx="889000" cy="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31802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124019</xdr:rowOff>
    </xdr:from>
    <xdr:to>
      <xdr:col>76</xdr:col>
      <xdr:colOff>114300</xdr:colOff>
      <xdr:row>93</xdr:row>
      <xdr:rowOff>126448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068869"/>
          <a:ext cx="8890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25516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105197</xdr:rowOff>
    </xdr:from>
    <xdr:to>
      <xdr:col>71</xdr:col>
      <xdr:colOff>177800</xdr:colOff>
      <xdr:row>93</xdr:row>
      <xdr:rowOff>126448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050047"/>
          <a:ext cx="889000" cy="2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57231</xdr:rowOff>
    </xdr:from>
    <xdr:to>
      <xdr:col>72</xdr:col>
      <xdr:colOff>38100</xdr:colOff>
      <xdr:row>96</xdr:row>
      <xdr:rowOff>158831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149958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62748</xdr:rowOff>
    </xdr:from>
    <xdr:to>
      <xdr:col>85</xdr:col>
      <xdr:colOff>177800</xdr:colOff>
      <xdr:row>93</xdr:row>
      <xdr:rowOff>164348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0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85625</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85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65270</xdr:rowOff>
    </xdr:from>
    <xdr:to>
      <xdr:col>81</xdr:col>
      <xdr:colOff>101600</xdr:colOff>
      <xdr:row>93</xdr:row>
      <xdr:rowOff>166870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0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11947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78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73219</xdr:rowOff>
    </xdr:from>
    <xdr:to>
      <xdr:col>76</xdr:col>
      <xdr:colOff>165100</xdr:colOff>
      <xdr:row>94</xdr:row>
      <xdr:rowOff>3369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01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19896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79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75648</xdr:rowOff>
    </xdr:from>
    <xdr:to>
      <xdr:col>72</xdr:col>
      <xdr:colOff>38100</xdr:colOff>
      <xdr:row>94</xdr:row>
      <xdr:rowOff>5798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0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22325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79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54397</xdr:rowOff>
    </xdr:from>
    <xdr:to>
      <xdr:col>67</xdr:col>
      <xdr:colOff>101600</xdr:colOff>
      <xdr:row>93</xdr:row>
      <xdr:rowOff>155997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59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1074</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77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30543</xdr:rowOff>
    </xdr:from>
    <xdr:to>
      <xdr:col>116</xdr:col>
      <xdr:colOff>63500</xdr:colOff>
      <xdr:row>36</xdr:row>
      <xdr:rowOff>49974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1323300" y="5345493"/>
          <a:ext cx="838200" cy="87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65612</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09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49974</xdr:rowOff>
    </xdr:from>
    <xdr:to>
      <xdr:col>111</xdr:col>
      <xdr:colOff>177800</xdr:colOff>
      <xdr:row>36</xdr:row>
      <xdr:rowOff>164274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22217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160482</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504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102553</xdr:rowOff>
    </xdr:from>
    <xdr:to>
      <xdr:col>107</xdr:col>
      <xdr:colOff>50800</xdr:colOff>
      <xdr:row>36</xdr:row>
      <xdr:rowOff>164274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103303"/>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160482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504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102553</xdr:rowOff>
    </xdr:from>
    <xdr:to>
      <xdr:col>102</xdr:col>
      <xdr:colOff>114300</xdr:colOff>
      <xdr:row>36</xdr:row>
      <xdr:rowOff>128841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656300" y="6103303"/>
          <a:ext cx="889000" cy="19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49466</xdr:rowOff>
    </xdr:from>
    <xdr:to>
      <xdr:col>102</xdr:col>
      <xdr:colOff>165100</xdr:colOff>
      <xdr:row>36</xdr:row>
      <xdr:rowOff>151066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22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142193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14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130763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7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151193</xdr:rowOff>
    </xdr:from>
    <xdr:to>
      <xdr:col>116</xdr:col>
      <xdr:colOff>114300</xdr:colOff>
      <xdr:row>31</xdr:row>
      <xdr:rowOff>81343</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529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104220</xdr:rowOff>
    </xdr:from>
    <xdr:ext cx="469744"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524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170624</xdr:rowOff>
    </xdr:from>
    <xdr:to>
      <xdr:col>112</xdr:col>
      <xdr:colOff>38100</xdr:colOff>
      <xdr:row>36</xdr:row>
      <xdr:rowOff>100774</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17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117301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594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113474</xdr:rowOff>
    </xdr:from>
    <xdr:to>
      <xdr:col>107</xdr:col>
      <xdr:colOff>101600</xdr:colOff>
      <xdr:row>37</xdr:row>
      <xdr:rowOff>43624</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2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60151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060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51753</xdr:rowOff>
    </xdr:from>
    <xdr:to>
      <xdr:col>102</xdr:col>
      <xdr:colOff>165100</xdr:colOff>
      <xdr:row>35</xdr:row>
      <xdr:rowOff>153353</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05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169880</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5827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78041</xdr:rowOff>
    </xdr:from>
    <xdr:to>
      <xdr:col>98</xdr:col>
      <xdr:colOff>38100</xdr:colOff>
      <xdr:row>37</xdr:row>
      <xdr:rowOff>8191</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2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24718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025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・総務費が増加しているのは、</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繰越予算の執行もあった</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本庁舎建設による普通建設事業費の増のほか、</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ふるさと納税に係る経費</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が多額となったことが要因である。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・民生費が類似団体平均に比べ高止まりしているのは、福祉事務所設置町であることから生活保護業務等を移管されており、生活保護費や児童扶養手当などの扶助費支出があること要因である。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衛生費も類似団体平均に比べ高止まりしているが、これは、屋久島特有の費用と思われる山岳部における環境保全対策によるものと思われる。人力により山岳部のし尿搬出を継続的に行うことは、屋久島の観光面及び衛生面からも必須事項である。また、廃棄物対策についても、屋久島では環境に配慮した電気溶融によるごみ処理施設を有しており、この施設の維持管理経費に莫大な費用がかかっている。その維持管理費用を削減するために、燃えるごみを細分化していることから、その処理費用及び島外搬出費用が多額となっている。今後の財政運営を進める中で、ごみ処理施設の更新の在り方を検討することは必須で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・農林水産業費が</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しているのは、栗生漁港水産基盤機能保全事業の</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かごしま材利用事業の減</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など普通建設事業費の</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が要因である。</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しかしながら、類似団体と比較して金額が高止まりしているので、長期的な事業の見直し等の検討が必要である。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消防費が類似団体に比べて高止まりしているのは、住民の居住区域が島の周囲沿岸部であり、消防・救急活動が非常に広範囲にわたることから消防分遣所を２箇所設置しているため、相当の人件費・物件費等（熊毛地区消防組合への負担金）が必要となることが要因で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・公債費については、平成</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年度の合併前から既に旧町及び広域連合には多額の債務があり、これを承継しているが、翌</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年度に公債費のピークを迎え平成</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年度に実質公債費比率</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％超えにより、公債費負担適正化計画を策定することとなった。計画策定後は、新規地方債の発行抑制に取り組んだことにより、２年で</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％を下回ることとなった。その後も引き続き抑制に努めて</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きた</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年度においては、新規地方債の発行分の償還が開始されたことにより微増となった。依然として</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類似団体平均と比べて突出している状況である。</a:t>
          </a:r>
          <a:endParaRPr kumimoji="1" lang="ja-JP" altLang="en-US" sz="9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財政基盤が弱く、基金残高も少額であったため、平成</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年度の合併以降、普通交付税が一本算定となる</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令和２</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の財政不安に備え、決算剰余金を中心に財政調整基金の積み立てに努めている。今後はこれまでのような積み立ては厳しいものがあるので、行財政改革の取組を一層推進して歳出削減に努めなければならない。</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実質収支は、普通建設事業の翌年度繰越増加により、これに伴う翌年度繰越財源が増加したことなどから</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1.12</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減少したが、事業厳選と歳出削減に取り組んでいることから黒字を確保している。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実質単年度収支につい</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ては</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取崩し額</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が増加したにも関わらず、積立金額が減少したことにより赤字となった。</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行財政改革の推進による歳出削減を図り、健全な財政運営に努める。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多額の累積赤字を保有していたことで、経営健全化計画を策定していた簡易水道事業及び船舶事業において、平成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年度に資金不足の解消がされたことにより、赤字が解消されている。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介護保険</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事業、国民健康保険事業</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以外の特別会計で黒字も赤字も発生していないのは、歳入歳出決算を同額になるよう繰入金を調整し、赤字額を一般会計が負担しているためである。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今後も引き続き、町全体として健全な財政運営を図るよう取り組んでいくとともに、各公営企業及び公営事業の経営を精査し、過度な一般会計負担を解消していきたい。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baseColWidth="10" defaultColWidth="0" defaultRowHeight="13" zeroHeight="1"/>
  <cols>
    <col min="1" max="12" width="2.1640625" style="179" customWidth="1"/>
    <col min="13" max="17" width="2.33203125" style="179" customWidth="1"/>
    <col min="18" max="119" width="2.1640625" style="179" customWidth="1"/>
    <col min="120" max="16384" width="0" style="179" hidden="1"/>
  </cols>
  <sheetData>
    <row r="1" spans="1:119" ht="33" customHeight="1">
      <c r="B1" s="599" t="s">
        <v>80</v>
      </c>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c r="AQ1" s="599"/>
      <c r="AR1" s="599"/>
      <c r="AS1" s="599"/>
      <c r="AT1" s="599"/>
      <c r="AU1" s="599"/>
      <c r="AV1" s="599"/>
      <c r="AW1" s="599"/>
      <c r="AX1" s="599"/>
      <c r="AY1" s="599"/>
      <c r="AZ1" s="599"/>
      <c r="BA1" s="599"/>
      <c r="BB1" s="599"/>
      <c r="BC1" s="599"/>
      <c r="BD1" s="599"/>
      <c r="BE1" s="599"/>
      <c r="BF1" s="599"/>
      <c r="BG1" s="599"/>
      <c r="BH1" s="599"/>
      <c r="BI1" s="599"/>
      <c r="BJ1" s="599"/>
      <c r="BK1" s="599"/>
      <c r="BL1" s="599"/>
      <c r="BM1" s="599"/>
      <c r="BN1" s="599"/>
      <c r="BO1" s="599"/>
      <c r="BP1" s="599"/>
      <c r="BQ1" s="599"/>
      <c r="BR1" s="599"/>
      <c r="BS1" s="599"/>
      <c r="BT1" s="599"/>
      <c r="BU1" s="599"/>
      <c r="BV1" s="599"/>
      <c r="BW1" s="599"/>
      <c r="BX1" s="599"/>
      <c r="BY1" s="599"/>
      <c r="BZ1" s="599"/>
      <c r="CA1" s="599"/>
      <c r="CB1" s="599"/>
      <c r="CC1" s="599"/>
      <c r="CD1" s="599"/>
      <c r="CE1" s="599"/>
      <c r="CF1" s="599"/>
      <c r="CG1" s="599"/>
      <c r="CH1" s="599"/>
      <c r="CI1" s="599"/>
      <c r="CJ1" s="599"/>
      <c r="CK1" s="599"/>
      <c r="CL1" s="599"/>
      <c r="CM1" s="599"/>
      <c r="CN1" s="599"/>
      <c r="CO1" s="599"/>
      <c r="CP1" s="599"/>
      <c r="CQ1" s="599"/>
      <c r="CR1" s="599"/>
      <c r="CS1" s="599"/>
      <c r="CT1" s="599"/>
      <c r="CU1" s="599"/>
      <c r="CV1" s="599"/>
      <c r="CW1" s="599"/>
      <c r="CX1" s="599"/>
      <c r="CY1" s="599"/>
      <c r="CZ1" s="599"/>
      <c r="DA1" s="599"/>
      <c r="DB1" s="599"/>
      <c r="DC1" s="599"/>
      <c r="DD1" s="599"/>
      <c r="DE1" s="599"/>
      <c r="DF1" s="599"/>
      <c r="DG1" s="599"/>
      <c r="DH1" s="599"/>
      <c r="DI1" s="599"/>
      <c r="DJ1" s="180"/>
      <c r="DK1" s="180"/>
      <c r="DL1" s="180"/>
      <c r="DM1" s="180"/>
      <c r="DN1" s="180"/>
      <c r="DO1" s="180"/>
    </row>
    <row r="2" spans="1:119" ht="25" thickBot="1">
      <c r="B2" s="181" t="s">
        <v>81</v>
      </c>
      <c r="C2" s="181"/>
      <c r="D2" s="182"/>
    </row>
    <row r="3" spans="1:119" ht="18.75" customHeight="1" thickBot="1">
      <c r="A3" s="180"/>
      <c r="B3" s="600" t="s">
        <v>82</v>
      </c>
      <c r="C3" s="601"/>
      <c r="D3" s="601"/>
      <c r="E3" s="602"/>
      <c r="F3" s="602"/>
      <c r="G3" s="602"/>
      <c r="H3" s="602"/>
      <c r="I3" s="602"/>
      <c r="J3" s="602"/>
      <c r="K3" s="602"/>
      <c r="L3" s="602" t="s">
        <v>83</v>
      </c>
      <c r="M3" s="602"/>
      <c r="N3" s="602"/>
      <c r="O3" s="602"/>
      <c r="P3" s="602"/>
      <c r="Q3" s="602"/>
      <c r="R3" s="605"/>
      <c r="S3" s="605"/>
      <c r="T3" s="605"/>
      <c r="U3" s="605"/>
      <c r="V3" s="606"/>
      <c r="W3" s="499" t="s">
        <v>84</v>
      </c>
      <c r="X3" s="500"/>
      <c r="Y3" s="500"/>
      <c r="Z3" s="500"/>
      <c r="AA3" s="500"/>
      <c r="AB3" s="601"/>
      <c r="AC3" s="605" t="s">
        <v>85</v>
      </c>
      <c r="AD3" s="500"/>
      <c r="AE3" s="500"/>
      <c r="AF3" s="500"/>
      <c r="AG3" s="500"/>
      <c r="AH3" s="500"/>
      <c r="AI3" s="500"/>
      <c r="AJ3" s="500"/>
      <c r="AK3" s="500"/>
      <c r="AL3" s="567"/>
      <c r="AM3" s="499" t="s">
        <v>86</v>
      </c>
      <c r="AN3" s="500"/>
      <c r="AO3" s="500"/>
      <c r="AP3" s="500"/>
      <c r="AQ3" s="500"/>
      <c r="AR3" s="500"/>
      <c r="AS3" s="500"/>
      <c r="AT3" s="500"/>
      <c r="AU3" s="500"/>
      <c r="AV3" s="500"/>
      <c r="AW3" s="500"/>
      <c r="AX3" s="567"/>
      <c r="AY3" s="559" t="s">
        <v>1</v>
      </c>
      <c r="AZ3" s="560"/>
      <c r="BA3" s="560"/>
      <c r="BB3" s="560"/>
      <c r="BC3" s="560"/>
      <c r="BD3" s="560"/>
      <c r="BE3" s="560"/>
      <c r="BF3" s="560"/>
      <c r="BG3" s="560"/>
      <c r="BH3" s="560"/>
      <c r="BI3" s="560"/>
      <c r="BJ3" s="560"/>
      <c r="BK3" s="560"/>
      <c r="BL3" s="560"/>
      <c r="BM3" s="609"/>
      <c r="BN3" s="499" t="s">
        <v>87</v>
      </c>
      <c r="BO3" s="500"/>
      <c r="BP3" s="500"/>
      <c r="BQ3" s="500"/>
      <c r="BR3" s="500"/>
      <c r="BS3" s="500"/>
      <c r="BT3" s="500"/>
      <c r="BU3" s="567"/>
      <c r="BV3" s="499" t="s">
        <v>88</v>
      </c>
      <c r="BW3" s="500"/>
      <c r="BX3" s="500"/>
      <c r="BY3" s="500"/>
      <c r="BZ3" s="500"/>
      <c r="CA3" s="500"/>
      <c r="CB3" s="500"/>
      <c r="CC3" s="567"/>
      <c r="CD3" s="559" t="s">
        <v>1</v>
      </c>
      <c r="CE3" s="560"/>
      <c r="CF3" s="560"/>
      <c r="CG3" s="560"/>
      <c r="CH3" s="560"/>
      <c r="CI3" s="560"/>
      <c r="CJ3" s="560"/>
      <c r="CK3" s="560"/>
      <c r="CL3" s="560"/>
      <c r="CM3" s="560"/>
      <c r="CN3" s="560"/>
      <c r="CO3" s="560"/>
      <c r="CP3" s="560"/>
      <c r="CQ3" s="560"/>
      <c r="CR3" s="560"/>
      <c r="CS3" s="609"/>
      <c r="CT3" s="499" t="s">
        <v>89</v>
      </c>
      <c r="CU3" s="500"/>
      <c r="CV3" s="500"/>
      <c r="CW3" s="500"/>
      <c r="CX3" s="500"/>
      <c r="CY3" s="500"/>
      <c r="CZ3" s="500"/>
      <c r="DA3" s="567"/>
      <c r="DB3" s="499" t="s">
        <v>90</v>
      </c>
      <c r="DC3" s="500"/>
      <c r="DD3" s="500"/>
      <c r="DE3" s="500"/>
      <c r="DF3" s="500"/>
      <c r="DG3" s="500"/>
      <c r="DH3" s="500"/>
      <c r="DI3" s="567"/>
    </row>
    <row r="4" spans="1:119" ht="18.75" customHeight="1">
      <c r="A4" s="180"/>
      <c r="B4" s="575"/>
      <c r="C4" s="576"/>
      <c r="D4" s="576"/>
      <c r="E4" s="577"/>
      <c r="F4" s="577"/>
      <c r="G4" s="577"/>
      <c r="H4" s="577"/>
      <c r="I4" s="577"/>
      <c r="J4" s="577"/>
      <c r="K4" s="577"/>
      <c r="L4" s="577"/>
      <c r="M4" s="577"/>
      <c r="N4" s="577"/>
      <c r="O4" s="577"/>
      <c r="P4" s="577"/>
      <c r="Q4" s="577"/>
      <c r="R4" s="581"/>
      <c r="S4" s="581"/>
      <c r="T4" s="581"/>
      <c r="U4" s="581"/>
      <c r="V4" s="582"/>
      <c r="W4" s="568"/>
      <c r="X4" s="382"/>
      <c r="Y4" s="382"/>
      <c r="Z4" s="382"/>
      <c r="AA4" s="382"/>
      <c r="AB4" s="576"/>
      <c r="AC4" s="581"/>
      <c r="AD4" s="382"/>
      <c r="AE4" s="382"/>
      <c r="AF4" s="382"/>
      <c r="AG4" s="382"/>
      <c r="AH4" s="382"/>
      <c r="AI4" s="382"/>
      <c r="AJ4" s="382"/>
      <c r="AK4" s="382"/>
      <c r="AL4" s="569"/>
      <c r="AM4" s="526"/>
      <c r="AN4" s="436"/>
      <c r="AO4" s="436"/>
      <c r="AP4" s="436"/>
      <c r="AQ4" s="436"/>
      <c r="AR4" s="436"/>
      <c r="AS4" s="436"/>
      <c r="AT4" s="436"/>
      <c r="AU4" s="436"/>
      <c r="AV4" s="436"/>
      <c r="AW4" s="436"/>
      <c r="AX4" s="608"/>
      <c r="AY4" s="412" t="s">
        <v>91</v>
      </c>
      <c r="AZ4" s="413"/>
      <c r="BA4" s="413"/>
      <c r="BB4" s="413"/>
      <c r="BC4" s="413"/>
      <c r="BD4" s="413"/>
      <c r="BE4" s="413"/>
      <c r="BF4" s="413"/>
      <c r="BG4" s="413"/>
      <c r="BH4" s="413"/>
      <c r="BI4" s="413"/>
      <c r="BJ4" s="413"/>
      <c r="BK4" s="413"/>
      <c r="BL4" s="413"/>
      <c r="BM4" s="414"/>
      <c r="BN4" s="415">
        <v>11490666</v>
      </c>
      <c r="BO4" s="416"/>
      <c r="BP4" s="416"/>
      <c r="BQ4" s="416"/>
      <c r="BR4" s="416"/>
      <c r="BS4" s="416"/>
      <c r="BT4" s="416"/>
      <c r="BU4" s="417"/>
      <c r="BV4" s="415">
        <v>11595483</v>
      </c>
      <c r="BW4" s="416"/>
      <c r="BX4" s="416"/>
      <c r="BY4" s="416"/>
      <c r="BZ4" s="416"/>
      <c r="CA4" s="416"/>
      <c r="CB4" s="416"/>
      <c r="CC4" s="417"/>
      <c r="CD4" s="593" t="s">
        <v>92</v>
      </c>
      <c r="CE4" s="594"/>
      <c r="CF4" s="594"/>
      <c r="CG4" s="594"/>
      <c r="CH4" s="594"/>
      <c r="CI4" s="594"/>
      <c r="CJ4" s="594"/>
      <c r="CK4" s="594"/>
      <c r="CL4" s="594"/>
      <c r="CM4" s="594"/>
      <c r="CN4" s="594"/>
      <c r="CO4" s="594"/>
      <c r="CP4" s="594"/>
      <c r="CQ4" s="594"/>
      <c r="CR4" s="594"/>
      <c r="CS4" s="595"/>
      <c r="CT4" s="596">
        <v>4.5</v>
      </c>
      <c r="CU4" s="597"/>
      <c r="CV4" s="597"/>
      <c r="CW4" s="597"/>
      <c r="CX4" s="597"/>
      <c r="CY4" s="597"/>
      <c r="CZ4" s="597"/>
      <c r="DA4" s="598"/>
      <c r="DB4" s="596">
        <v>5.6</v>
      </c>
      <c r="DC4" s="597"/>
      <c r="DD4" s="597"/>
      <c r="DE4" s="597"/>
      <c r="DF4" s="597"/>
      <c r="DG4" s="597"/>
      <c r="DH4" s="597"/>
      <c r="DI4" s="598"/>
    </row>
    <row r="5" spans="1:119" ht="18.75" customHeight="1">
      <c r="A5" s="180"/>
      <c r="B5" s="603"/>
      <c r="C5" s="437"/>
      <c r="D5" s="437"/>
      <c r="E5" s="604"/>
      <c r="F5" s="604"/>
      <c r="G5" s="604"/>
      <c r="H5" s="604"/>
      <c r="I5" s="604"/>
      <c r="J5" s="604"/>
      <c r="K5" s="604"/>
      <c r="L5" s="604"/>
      <c r="M5" s="604"/>
      <c r="N5" s="604"/>
      <c r="O5" s="604"/>
      <c r="P5" s="604"/>
      <c r="Q5" s="604"/>
      <c r="R5" s="435"/>
      <c r="S5" s="435"/>
      <c r="T5" s="435"/>
      <c r="U5" s="435"/>
      <c r="V5" s="607"/>
      <c r="W5" s="526"/>
      <c r="X5" s="436"/>
      <c r="Y5" s="436"/>
      <c r="Z5" s="436"/>
      <c r="AA5" s="436"/>
      <c r="AB5" s="437"/>
      <c r="AC5" s="435"/>
      <c r="AD5" s="436"/>
      <c r="AE5" s="436"/>
      <c r="AF5" s="436"/>
      <c r="AG5" s="436"/>
      <c r="AH5" s="436"/>
      <c r="AI5" s="436"/>
      <c r="AJ5" s="436"/>
      <c r="AK5" s="436"/>
      <c r="AL5" s="608"/>
      <c r="AM5" s="489" t="s">
        <v>93</v>
      </c>
      <c r="AN5" s="394"/>
      <c r="AO5" s="394"/>
      <c r="AP5" s="394"/>
      <c r="AQ5" s="394"/>
      <c r="AR5" s="394"/>
      <c r="AS5" s="394"/>
      <c r="AT5" s="395"/>
      <c r="AU5" s="477" t="s">
        <v>94</v>
      </c>
      <c r="AV5" s="478"/>
      <c r="AW5" s="478"/>
      <c r="AX5" s="478"/>
      <c r="AY5" s="400" t="s">
        <v>95</v>
      </c>
      <c r="AZ5" s="401"/>
      <c r="BA5" s="401"/>
      <c r="BB5" s="401"/>
      <c r="BC5" s="401"/>
      <c r="BD5" s="401"/>
      <c r="BE5" s="401"/>
      <c r="BF5" s="401"/>
      <c r="BG5" s="401"/>
      <c r="BH5" s="401"/>
      <c r="BI5" s="401"/>
      <c r="BJ5" s="401"/>
      <c r="BK5" s="401"/>
      <c r="BL5" s="401"/>
      <c r="BM5" s="402"/>
      <c r="BN5" s="420">
        <v>11016991</v>
      </c>
      <c r="BO5" s="421"/>
      <c r="BP5" s="421"/>
      <c r="BQ5" s="421"/>
      <c r="BR5" s="421"/>
      <c r="BS5" s="421"/>
      <c r="BT5" s="421"/>
      <c r="BU5" s="422"/>
      <c r="BV5" s="420">
        <v>11131073</v>
      </c>
      <c r="BW5" s="421"/>
      <c r="BX5" s="421"/>
      <c r="BY5" s="421"/>
      <c r="BZ5" s="421"/>
      <c r="CA5" s="421"/>
      <c r="CB5" s="421"/>
      <c r="CC5" s="422"/>
      <c r="CD5" s="429" t="s">
        <v>96</v>
      </c>
      <c r="CE5" s="430"/>
      <c r="CF5" s="430"/>
      <c r="CG5" s="430"/>
      <c r="CH5" s="430"/>
      <c r="CI5" s="430"/>
      <c r="CJ5" s="430"/>
      <c r="CK5" s="430"/>
      <c r="CL5" s="430"/>
      <c r="CM5" s="430"/>
      <c r="CN5" s="430"/>
      <c r="CO5" s="430"/>
      <c r="CP5" s="430"/>
      <c r="CQ5" s="430"/>
      <c r="CR5" s="430"/>
      <c r="CS5" s="431"/>
      <c r="CT5" s="390">
        <v>92.3</v>
      </c>
      <c r="CU5" s="391"/>
      <c r="CV5" s="391"/>
      <c r="CW5" s="391"/>
      <c r="CX5" s="391"/>
      <c r="CY5" s="391"/>
      <c r="CZ5" s="391"/>
      <c r="DA5" s="392"/>
      <c r="DB5" s="390">
        <v>90.1</v>
      </c>
      <c r="DC5" s="391"/>
      <c r="DD5" s="391"/>
      <c r="DE5" s="391"/>
      <c r="DF5" s="391"/>
      <c r="DG5" s="391"/>
      <c r="DH5" s="391"/>
      <c r="DI5" s="392"/>
    </row>
    <row r="6" spans="1:119" ht="18.75" customHeight="1">
      <c r="A6" s="180"/>
      <c r="B6" s="573" t="s">
        <v>97</v>
      </c>
      <c r="C6" s="434"/>
      <c r="D6" s="434"/>
      <c r="E6" s="574"/>
      <c r="F6" s="574"/>
      <c r="G6" s="574"/>
      <c r="H6" s="574"/>
      <c r="I6" s="574"/>
      <c r="J6" s="574"/>
      <c r="K6" s="574"/>
      <c r="L6" s="574" t="s">
        <v>98</v>
      </c>
      <c r="M6" s="574"/>
      <c r="N6" s="574"/>
      <c r="O6" s="574"/>
      <c r="P6" s="574"/>
      <c r="Q6" s="574"/>
      <c r="R6" s="458"/>
      <c r="S6" s="458"/>
      <c r="T6" s="458"/>
      <c r="U6" s="458"/>
      <c r="V6" s="580"/>
      <c r="W6" s="511" t="s">
        <v>99</v>
      </c>
      <c r="X6" s="433"/>
      <c r="Y6" s="433"/>
      <c r="Z6" s="433"/>
      <c r="AA6" s="433"/>
      <c r="AB6" s="434"/>
      <c r="AC6" s="585" t="s">
        <v>100</v>
      </c>
      <c r="AD6" s="586"/>
      <c r="AE6" s="586"/>
      <c r="AF6" s="586"/>
      <c r="AG6" s="586"/>
      <c r="AH6" s="586"/>
      <c r="AI6" s="586"/>
      <c r="AJ6" s="586"/>
      <c r="AK6" s="586"/>
      <c r="AL6" s="587"/>
      <c r="AM6" s="489" t="s">
        <v>101</v>
      </c>
      <c r="AN6" s="394"/>
      <c r="AO6" s="394"/>
      <c r="AP6" s="394"/>
      <c r="AQ6" s="394"/>
      <c r="AR6" s="394"/>
      <c r="AS6" s="394"/>
      <c r="AT6" s="395"/>
      <c r="AU6" s="477" t="s">
        <v>94</v>
      </c>
      <c r="AV6" s="478"/>
      <c r="AW6" s="478"/>
      <c r="AX6" s="478"/>
      <c r="AY6" s="400" t="s">
        <v>102</v>
      </c>
      <c r="AZ6" s="401"/>
      <c r="BA6" s="401"/>
      <c r="BB6" s="401"/>
      <c r="BC6" s="401"/>
      <c r="BD6" s="401"/>
      <c r="BE6" s="401"/>
      <c r="BF6" s="401"/>
      <c r="BG6" s="401"/>
      <c r="BH6" s="401"/>
      <c r="BI6" s="401"/>
      <c r="BJ6" s="401"/>
      <c r="BK6" s="401"/>
      <c r="BL6" s="401"/>
      <c r="BM6" s="402"/>
      <c r="BN6" s="420">
        <v>473675</v>
      </c>
      <c r="BO6" s="421"/>
      <c r="BP6" s="421"/>
      <c r="BQ6" s="421"/>
      <c r="BR6" s="421"/>
      <c r="BS6" s="421"/>
      <c r="BT6" s="421"/>
      <c r="BU6" s="422"/>
      <c r="BV6" s="420">
        <v>464410</v>
      </c>
      <c r="BW6" s="421"/>
      <c r="BX6" s="421"/>
      <c r="BY6" s="421"/>
      <c r="BZ6" s="421"/>
      <c r="CA6" s="421"/>
      <c r="CB6" s="421"/>
      <c r="CC6" s="422"/>
      <c r="CD6" s="429" t="s">
        <v>103</v>
      </c>
      <c r="CE6" s="430"/>
      <c r="CF6" s="430"/>
      <c r="CG6" s="430"/>
      <c r="CH6" s="430"/>
      <c r="CI6" s="430"/>
      <c r="CJ6" s="430"/>
      <c r="CK6" s="430"/>
      <c r="CL6" s="430"/>
      <c r="CM6" s="430"/>
      <c r="CN6" s="430"/>
      <c r="CO6" s="430"/>
      <c r="CP6" s="430"/>
      <c r="CQ6" s="430"/>
      <c r="CR6" s="430"/>
      <c r="CS6" s="431"/>
      <c r="CT6" s="570">
        <v>96.2</v>
      </c>
      <c r="CU6" s="571"/>
      <c r="CV6" s="571"/>
      <c r="CW6" s="571"/>
      <c r="CX6" s="571"/>
      <c r="CY6" s="571"/>
      <c r="CZ6" s="571"/>
      <c r="DA6" s="572"/>
      <c r="DB6" s="570">
        <v>94</v>
      </c>
      <c r="DC6" s="571"/>
      <c r="DD6" s="571"/>
      <c r="DE6" s="571"/>
      <c r="DF6" s="571"/>
      <c r="DG6" s="571"/>
      <c r="DH6" s="571"/>
      <c r="DI6" s="572"/>
    </row>
    <row r="7" spans="1:119" ht="18.75" customHeight="1">
      <c r="A7" s="180"/>
      <c r="B7" s="575"/>
      <c r="C7" s="576"/>
      <c r="D7" s="576"/>
      <c r="E7" s="577"/>
      <c r="F7" s="577"/>
      <c r="G7" s="577"/>
      <c r="H7" s="577"/>
      <c r="I7" s="577"/>
      <c r="J7" s="577"/>
      <c r="K7" s="577"/>
      <c r="L7" s="577"/>
      <c r="M7" s="577"/>
      <c r="N7" s="577"/>
      <c r="O7" s="577"/>
      <c r="P7" s="577"/>
      <c r="Q7" s="577"/>
      <c r="R7" s="581"/>
      <c r="S7" s="581"/>
      <c r="T7" s="581"/>
      <c r="U7" s="581"/>
      <c r="V7" s="582"/>
      <c r="W7" s="568"/>
      <c r="X7" s="382"/>
      <c r="Y7" s="382"/>
      <c r="Z7" s="382"/>
      <c r="AA7" s="382"/>
      <c r="AB7" s="576"/>
      <c r="AC7" s="588"/>
      <c r="AD7" s="383"/>
      <c r="AE7" s="383"/>
      <c r="AF7" s="383"/>
      <c r="AG7" s="383"/>
      <c r="AH7" s="383"/>
      <c r="AI7" s="383"/>
      <c r="AJ7" s="383"/>
      <c r="AK7" s="383"/>
      <c r="AL7" s="589"/>
      <c r="AM7" s="489" t="s">
        <v>104</v>
      </c>
      <c r="AN7" s="394"/>
      <c r="AO7" s="394"/>
      <c r="AP7" s="394"/>
      <c r="AQ7" s="394"/>
      <c r="AR7" s="394"/>
      <c r="AS7" s="394"/>
      <c r="AT7" s="395"/>
      <c r="AU7" s="477" t="s">
        <v>94</v>
      </c>
      <c r="AV7" s="478"/>
      <c r="AW7" s="478"/>
      <c r="AX7" s="478"/>
      <c r="AY7" s="400" t="s">
        <v>105</v>
      </c>
      <c r="AZ7" s="401"/>
      <c r="BA7" s="401"/>
      <c r="BB7" s="401"/>
      <c r="BC7" s="401"/>
      <c r="BD7" s="401"/>
      <c r="BE7" s="401"/>
      <c r="BF7" s="401"/>
      <c r="BG7" s="401"/>
      <c r="BH7" s="401"/>
      <c r="BI7" s="401"/>
      <c r="BJ7" s="401"/>
      <c r="BK7" s="401"/>
      <c r="BL7" s="401"/>
      <c r="BM7" s="402"/>
      <c r="BN7" s="420">
        <v>200909</v>
      </c>
      <c r="BO7" s="421"/>
      <c r="BP7" s="421"/>
      <c r="BQ7" s="421"/>
      <c r="BR7" s="421"/>
      <c r="BS7" s="421"/>
      <c r="BT7" s="421"/>
      <c r="BU7" s="422"/>
      <c r="BV7" s="420">
        <v>119806</v>
      </c>
      <c r="BW7" s="421"/>
      <c r="BX7" s="421"/>
      <c r="BY7" s="421"/>
      <c r="BZ7" s="421"/>
      <c r="CA7" s="421"/>
      <c r="CB7" s="421"/>
      <c r="CC7" s="422"/>
      <c r="CD7" s="429" t="s">
        <v>106</v>
      </c>
      <c r="CE7" s="430"/>
      <c r="CF7" s="430"/>
      <c r="CG7" s="430"/>
      <c r="CH7" s="430"/>
      <c r="CI7" s="430"/>
      <c r="CJ7" s="430"/>
      <c r="CK7" s="430"/>
      <c r="CL7" s="430"/>
      <c r="CM7" s="430"/>
      <c r="CN7" s="430"/>
      <c r="CO7" s="430"/>
      <c r="CP7" s="430"/>
      <c r="CQ7" s="430"/>
      <c r="CR7" s="430"/>
      <c r="CS7" s="431"/>
      <c r="CT7" s="420">
        <v>6092164</v>
      </c>
      <c r="CU7" s="421"/>
      <c r="CV7" s="421"/>
      <c r="CW7" s="421"/>
      <c r="CX7" s="421"/>
      <c r="CY7" s="421"/>
      <c r="CZ7" s="421"/>
      <c r="DA7" s="422"/>
      <c r="DB7" s="420">
        <v>6154894</v>
      </c>
      <c r="DC7" s="421"/>
      <c r="DD7" s="421"/>
      <c r="DE7" s="421"/>
      <c r="DF7" s="421"/>
      <c r="DG7" s="421"/>
      <c r="DH7" s="421"/>
      <c r="DI7" s="422"/>
    </row>
    <row r="8" spans="1:119" ht="18.75" customHeight="1" thickBot="1">
      <c r="A8" s="180"/>
      <c r="B8" s="578"/>
      <c r="C8" s="512"/>
      <c r="D8" s="512"/>
      <c r="E8" s="579"/>
      <c r="F8" s="579"/>
      <c r="G8" s="579"/>
      <c r="H8" s="579"/>
      <c r="I8" s="579"/>
      <c r="J8" s="579"/>
      <c r="K8" s="579"/>
      <c r="L8" s="579"/>
      <c r="M8" s="579"/>
      <c r="N8" s="579"/>
      <c r="O8" s="579"/>
      <c r="P8" s="579"/>
      <c r="Q8" s="579"/>
      <c r="R8" s="583"/>
      <c r="S8" s="583"/>
      <c r="T8" s="583"/>
      <c r="U8" s="583"/>
      <c r="V8" s="584"/>
      <c r="W8" s="501"/>
      <c r="X8" s="502"/>
      <c r="Y8" s="502"/>
      <c r="Z8" s="502"/>
      <c r="AA8" s="502"/>
      <c r="AB8" s="512"/>
      <c r="AC8" s="590"/>
      <c r="AD8" s="591"/>
      <c r="AE8" s="591"/>
      <c r="AF8" s="591"/>
      <c r="AG8" s="591"/>
      <c r="AH8" s="591"/>
      <c r="AI8" s="591"/>
      <c r="AJ8" s="591"/>
      <c r="AK8" s="591"/>
      <c r="AL8" s="592"/>
      <c r="AM8" s="489" t="s">
        <v>107</v>
      </c>
      <c r="AN8" s="394"/>
      <c r="AO8" s="394"/>
      <c r="AP8" s="394"/>
      <c r="AQ8" s="394"/>
      <c r="AR8" s="394"/>
      <c r="AS8" s="394"/>
      <c r="AT8" s="395"/>
      <c r="AU8" s="477" t="s">
        <v>108</v>
      </c>
      <c r="AV8" s="478"/>
      <c r="AW8" s="478"/>
      <c r="AX8" s="478"/>
      <c r="AY8" s="400" t="s">
        <v>109</v>
      </c>
      <c r="AZ8" s="401"/>
      <c r="BA8" s="401"/>
      <c r="BB8" s="401"/>
      <c r="BC8" s="401"/>
      <c r="BD8" s="401"/>
      <c r="BE8" s="401"/>
      <c r="BF8" s="401"/>
      <c r="BG8" s="401"/>
      <c r="BH8" s="401"/>
      <c r="BI8" s="401"/>
      <c r="BJ8" s="401"/>
      <c r="BK8" s="401"/>
      <c r="BL8" s="401"/>
      <c r="BM8" s="402"/>
      <c r="BN8" s="420">
        <v>272766</v>
      </c>
      <c r="BO8" s="421"/>
      <c r="BP8" s="421"/>
      <c r="BQ8" s="421"/>
      <c r="BR8" s="421"/>
      <c r="BS8" s="421"/>
      <c r="BT8" s="421"/>
      <c r="BU8" s="422"/>
      <c r="BV8" s="420">
        <v>344604</v>
      </c>
      <c r="BW8" s="421"/>
      <c r="BX8" s="421"/>
      <c r="BY8" s="421"/>
      <c r="BZ8" s="421"/>
      <c r="CA8" s="421"/>
      <c r="CB8" s="421"/>
      <c r="CC8" s="422"/>
      <c r="CD8" s="429" t="s">
        <v>110</v>
      </c>
      <c r="CE8" s="430"/>
      <c r="CF8" s="430"/>
      <c r="CG8" s="430"/>
      <c r="CH8" s="430"/>
      <c r="CI8" s="430"/>
      <c r="CJ8" s="430"/>
      <c r="CK8" s="430"/>
      <c r="CL8" s="430"/>
      <c r="CM8" s="430"/>
      <c r="CN8" s="430"/>
      <c r="CO8" s="430"/>
      <c r="CP8" s="430"/>
      <c r="CQ8" s="430"/>
      <c r="CR8" s="430"/>
      <c r="CS8" s="431"/>
      <c r="CT8" s="533">
        <v>0.25</v>
      </c>
      <c r="CU8" s="534"/>
      <c r="CV8" s="534"/>
      <c r="CW8" s="534"/>
      <c r="CX8" s="534"/>
      <c r="CY8" s="534"/>
      <c r="CZ8" s="534"/>
      <c r="DA8" s="535"/>
      <c r="DB8" s="533">
        <v>0.25</v>
      </c>
      <c r="DC8" s="534"/>
      <c r="DD8" s="534"/>
      <c r="DE8" s="534"/>
      <c r="DF8" s="534"/>
      <c r="DG8" s="534"/>
      <c r="DH8" s="534"/>
      <c r="DI8" s="535"/>
    </row>
    <row r="9" spans="1:119" ht="18.75" customHeight="1" thickBot="1">
      <c r="A9" s="180"/>
      <c r="B9" s="559" t="s">
        <v>111</v>
      </c>
      <c r="C9" s="560"/>
      <c r="D9" s="560"/>
      <c r="E9" s="560"/>
      <c r="F9" s="560"/>
      <c r="G9" s="560"/>
      <c r="H9" s="560"/>
      <c r="I9" s="560"/>
      <c r="J9" s="560"/>
      <c r="K9" s="483"/>
      <c r="L9" s="561" t="s">
        <v>112</v>
      </c>
      <c r="M9" s="562"/>
      <c r="N9" s="562"/>
      <c r="O9" s="562"/>
      <c r="P9" s="562"/>
      <c r="Q9" s="563"/>
      <c r="R9" s="564">
        <v>12913</v>
      </c>
      <c r="S9" s="565"/>
      <c r="T9" s="565"/>
      <c r="U9" s="565"/>
      <c r="V9" s="566"/>
      <c r="W9" s="499" t="s">
        <v>113</v>
      </c>
      <c r="X9" s="500"/>
      <c r="Y9" s="500"/>
      <c r="Z9" s="500"/>
      <c r="AA9" s="500"/>
      <c r="AB9" s="500"/>
      <c r="AC9" s="500"/>
      <c r="AD9" s="500"/>
      <c r="AE9" s="500"/>
      <c r="AF9" s="500"/>
      <c r="AG9" s="500"/>
      <c r="AH9" s="500"/>
      <c r="AI9" s="500"/>
      <c r="AJ9" s="500"/>
      <c r="AK9" s="500"/>
      <c r="AL9" s="567"/>
      <c r="AM9" s="489" t="s">
        <v>114</v>
      </c>
      <c r="AN9" s="394"/>
      <c r="AO9" s="394"/>
      <c r="AP9" s="394"/>
      <c r="AQ9" s="394"/>
      <c r="AR9" s="394"/>
      <c r="AS9" s="394"/>
      <c r="AT9" s="395"/>
      <c r="AU9" s="477" t="s">
        <v>115</v>
      </c>
      <c r="AV9" s="478"/>
      <c r="AW9" s="478"/>
      <c r="AX9" s="478"/>
      <c r="AY9" s="400" t="s">
        <v>116</v>
      </c>
      <c r="AZ9" s="401"/>
      <c r="BA9" s="401"/>
      <c r="BB9" s="401"/>
      <c r="BC9" s="401"/>
      <c r="BD9" s="401"/>
      <c r="BE9" s="401"/>
      <c r="BF9" s="401"/>
      <c r="BG9" s="401"/>
      <c r="BH9" s="401"/>
      <c r="BI9" s="401"/>
      <c r="BJ9" s="401"/>
      <c r="BK9" s="401"/>
      <c r="BL9" s="401"/>
      <c r="BM9" s="402"/>
      <c r="BN9" s="420">
        <v>-71838</v>
      </c>
      <c r="BO9" s="421"/>
      <c r="BP9" s="421"/>
      <c r="BQ9" s="421"/>
      <c r="BR9" s="421"/>
      <c r="BS9" s="421"/>
      <c r="BT9" s="421"/>
      <c r="BU9" s="422"/>
      <c r="BV9" s="420">
        <v>-52661</v>
      </c>
      <c r="BW9" s="421"/>
      <c r="BX9" s="421"/>
      <c r="BY9" s="421"/>
      <c r="BZ9" s="421"/>
      <c r="CA9" s="421"/>
      <c r="CB9" s="421"/>
      <c r="CC9" s="422"/>
      <c r="CD9" s="429" t="s">
        <v>117</v>
      </c>
      <c r="CE9" s="430"/>
      <c r="CF9" s="430"/>
      <c r="CG9" s="430"/>
      <c r="CH9" s="430"/>
      <c r="CI9" s="430"/>
      <c r="CJ9" s="430"/>
      <c r="CK9" s="430"/>
      <c r="CL9" s="430"/>
      <c r="CM9" s="430"/>
      <c r="CN9" s="430"/>
      <c r="CO9" s="430"/>
      <c r="CP9" s="430"/>
      <c r="CQ9" s="430"/>
      <c r="CR9" s="430"/>
      <c r="CS9" s="431"/>
      <c r="CT9" s="390">
        <v>21.2</v>
      </c>
      <c r="CU9" s="391"/>
      <c r="CV9" s="391"/>
      <c r="CW9" s="391"/>
      <c r="CX9" s="391"/>
      <c r="CY9" s="391"/>
      <c r="CZ9" s="391"/>
      <c r="DA9" s="392"/>
      <c r="DB9" s="390">
        <v>21.4</v>
      </c>
      <c r="DC9" s="391"/>
      <c r="DD9" s="391"/>
      <c r="DE9" s="391"/>
      <c r="DF9" s="391"/>
      <c r="DG9" s="391"/>
      <c r="DH9" s="391"/>
      <c r="DI9" s="392"/>
    </row>
    <row r="10" spans="1:119" ht="18.75" customHeight="1" thickBot="1">
      <c r="A10" s="180"/>
      <c r="B10" s="559"/>
      <c r="C10" s="560"/>
      <c r="D10" s="560"/>
      <c r="E10" s="560"/>
      <c r="F10" s="560"/>
      <c r="G10" s="560"/>
      <c r="H10" s="560"/>
      <c r="I10" s="560"/>
      <c r="J10" s="560"/>
      <c r="K10" s="483"/>
      <c r="L10" s="393" t="s">
        <v>118</v>
      </c>
      <c r="M10" s="394"/>
      <c r="N10" s="394"/>
      <c r="O10" s="394"/>
      <c r="P10" s="394"/>
      <c r="Q10" s="395"/>
      <c r="R10" s="396">
        <v>13589</v>
      </c>
      <c r="S10" s="397"/>
      <c r="T10" s="397"/>
      <c r="U10" s="397"/>
      <c r="V10" s="399"/>
      <c r="W10" s="568"/>
      <c r="X10" s="382"/>
      <c r="Y10" s="382"/>
      <c r="Z10" s="382"/>
      <c r="AA10" s="382"/>
      <c r="AB10" s="382"/>
      <c r="AC10" s="382"/>
      <c r="AD10" s="382"/>
      <c r="AE10" s="382"/>
      <c r="AF10" s="382"/>
      <c r="AG10" s="382"/>
      <c r="AH10" s="382"/>
      <c r="AI10" s="382"/>
      <c r="AJ10" s="382"/>
      <c r="AK10" s="382"/>
      <c r="AL10" s="569"/>
      <c r="AM10" s="489" t="s">
        <v>119</v>
      </c>
      <c r="AN10" s="394"/>
      <c r="AO10" s="394"/>
      <c r="AP10" s="394"/>
      <c r="AQ10" s="394"/>
      <c r="AR10" s="394"/>
      <c r="AS10" s="394"/>
      <c r="AT10" s="395"/>
      <c r="AU10" s="477" t="s">
        <v>120</v>
      </c>
      <c r="AV10" s="478"/>
      <c r="AW10" s="478"/>
      <c r="AX10" s="478"/>
      <c r="AY10" s="400" t="s">
        <v>121</v>
      </c>
      <c r="AZ10" s="401"/>
      <c r="BA10" s="401"/>
      <c r="BB10" s="401"/>
      <c r="BC10" s="401"/>
      <c r="BD10" s="401"/>
      <c r="BE10" s="401"/>
      <c r="BF10" s="401"/>
      <c r="BG10" s="401"/>
      <c r="BH10" s="401"/>
      <c r="BI10" s="401"/>
      <c r="BJ10" s="401"/>
      <c r="BK10" s="401"/>
      <c r="BL10" s="401"/>
      <c r="BM10" s="402"/>
      <c r="BN10" s="420">
        <v>184695</v>
      </c>
      <c r="BO10" s="421"/>
      <c r="BP10" s="421"/>
      <c r="BQ10" s="421"/>
      <c r="BR10" s="421"/>
      <c r="BS10" s="421"/>
      <c r="BT10" s="421"/>
      <c r="BU10" s="422"/>
      <c r="BV10" s="420">
        <v>301132</v>
      </c>
      <c r="BW10" s="421"/>
      <c r="BX10" s="421"/>
      <c r="BY10" s="421"/>
      <c r="BZ10" s="421"/>
      <c r="CA10" s="421"/>
      <c r="CB10" s="421"/>
      <c r="CC10" s="422"/>
      <c r="CD10" s="183" t="s">
        <v>122</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row>
    <row r="11" spans="1:119" ht="18.75" customHeight="1" thickBot="1">
      <c r="A11" s="180"/>
      <c r="B11" s="559"/>
      <c r="C11" s="560"/>
      <c r="D11" s="560"/>
      <c r="E11" s="560"/>
      <c r="F11" s="560"/>
      <c r="G11" s="560"/>
      <c r="H11" s="560"/>
      <c r="I11" s="560"/>
      <c r="J11" s="560"/>
      <c r="K11" s="483"/>
      <c r="L11" s="466" t="s">
        <v>123</v>
      </c>
      <c r="M11" s="467"/>
      <c r="N11" s="467"/>
      <c r="O11" s="467"/>
      <c r="P11" s="467"/>
      <c r="Q11" s="468"/>
      <c r="R11" s="556" t="s">
        <v>124</v>
      </c>
      <c r="S11" s="557"/>
      <c r="T11" s="557"/>
      <c r="U11" s="557"/>
      <c r="V11" s="558"/>
      <c r="W11" s="568"/>
      <c r="X11" s="382"/>
      <c r="Y11" s="382"/>
      <c r="Z11" s="382"/>
      <c r="AA11" s="382"/>
      <c r="AB11" s="382"/>
      <c r="AC11" s="382"/>
      <c r="AD11" s="382"/>
      <c r="AE11" s="382"/>
      <c r="AF11" s="382"/>
      <c r="AG11" s="382"/>
      <c r="AH11" s="382"/>
      <c r="AI11" s="382"/>
      <c r="AJ11" s="382"/>
      <c r="AK11" s="382"/>
      <c r="AL11" s="569"/>
      <c r="AM11" s="489" t="s">
        <v>125</v>
      </c>
      <c r="AN11" s="394"/>
      <c r="AO11" s="394"/>
      <c r="AP11" s="394"/>
      <c r="AQ11" s="394"/>
      <c r="AR11" s="394"/>
      <c r="AS11" s="394"/>
      <c r="AT11" s="395"/>
      <c r="AU11" s="477" t="s">
        <v>115</v>
      </c>
      <c r="AV11" s="478"/>
      <c r="AW11" s="478"/>
      <c r="AX11" s="478"/>
      <c r="AY11" s="400" t="s">
        <v>126</v>
      </c>
      <c r="AZ11" s="401"/>
      <c r="BA11" s="401"/>
      <c r="BB11" s="401"/>
      <c r="BC11" s="401"/>
      <c r="BD11" s="401"/>
      <c r="BE11" s="401"/>
      <c r="BF11" s="401"/>
      <c r="BG11" s="401"/>
      <c r="BH11" s="401"/>
      <c r="BI11" s="401"/>
      <c r="BJ11" s="401"/>
      <c r="BK11" s="401"/>
      <c r="BL11" s="401"/>
      <c r="BM11" s="402"/>
      <c r="BN11" s="420">
        <v>0</v>
      </c>
      <c r="BO11" s="421"/>
      <c r="BP11" s="421"/>
      <c r="BQ11" s="421"/>
      <c r="BR11" s="421"/>
      <c r="BS11" s="421"/>
      <c r="BT11" s="421"/>
      <c r="BU11" s="422"/>
      <c r="BV11" s="420">
        <v>0</v>
      </c>
      <c r="BW11" s="421"/>
      <c r="BX11" s="421"/>
      <c r="BY11" s="421"/>
      <c r="BZ11" s="421"/>
      <c r="CA11" s="421"/>
      <c r="CB11" s="421"/>
      <c r="CC11" s="422"/>
      <c r="CD11" s="429" t="s">
        <v>127</v>
      </c>
      <c r="CE11" s="430"/>
      <c r="CF11" s="430"/>
      <c r="CG11" s="430"/>
      <c r="CH11" s="430"/>
      <c r="CI11" s="430"/>
      <c r="CJ11" s="430"/>
      <c r="CK11" s="430"/>
      <c r="CL11" s="430"/>
      <c r="CM11" s="430"/>
      <c r="CN11" s="430"/>
      <c r="CO11" s="430"/>
      <c r="CP11" s="430"/>
      <c r="CQ11" s="430"/>
      <c r="CR11" s="430"/>
      <c r="CS11" s="431"/>
      <c r="CT11" s="533" t="s">
        <v>128</v>
      </c>
      <c r="CU11" s="534"/>
      <c r="CV11" s="534"/>
      <c r="CW11" s="534"/>
      <c r="CX11" s="534"/>
      <c r="CY11" s="534"/>
      <c r="CZ11" s="534"/>
      <c r="DA11" s="535"/>
      <c r="DB11" s="533" t="s">
        <v>129</v>
      </c>
      <c r="DC11" s="534"/>
      <c r="DD11" s="534"/>
      <c r="DE11" s="534"/>
      <c r="DF11" s="534"/>
      <c r="DG11" s="534"/>
      <c r="DH11" s="534"/>
      <c r="DI11" s="535"/>
    </row>
    <row r="12" spans="1:119" ht="18.75" customHeight="1">
      <c r="A12" s="180"/>
      <c r="B12" s="536" t="s">
        <v>130</v>
      </c>
      <c r="C12" s="537"/>
      <c r="D12" s="537"/>
      <c r="E12" s="537"/>
      <c r="F12" s="537"/>
      <c r="G12" s="537"/>
      <c r="H12" s="537"/>
      <c r="I12" s="537"/>
      <c r="J12" s="537"/>
      <c r="K12" s="538"/>
      <c r="L12" s="545" t="s">
        <v>131</v>
      </c>
      <c r="M12" s="546"/>
      <c r="N12" s="546"/>
      <c r="O12" s="546"/>
      <c r="P12" s="546"/>
      <c r="Q12" s="547"/>
      <c r="R12" s="548">
        <v>12586</v>
      </c>
      <c r="S12" s="549"/>
      <c r="T12" s="549"/>
      <c r="U12" s="549"/>
      <c r="V12" s="550"/>
      <c r="W12" s="551" t="s">
        <v>1</v>
      </c>
      <c r="X12" s="478"/>
      <c r="Y12" s="478"/>
      <c r="Z12" s="478"/>
      <c r="AA12" s="478"/>
      <c r="AB12" s="552"/>
      <c r="AC12" s="477" t="s">
        <v>132</v>
      </c>
      <c r="AD12" s="478"/>
      <c r="AE12" s="478"/>
      <c r="AF12" s="478"/>
      <c r="AG12" s="552"/>
      <c r="AH12" s="477" t="s">
        <v>133</v>
      </c>
      <c r="AI12" s="478"/>
      <c r="AJ12" s="478"/>
      <c r="AK12" s="478"/>
      <c r="AL12" s="553"/>
      <c r="AM12" s="489" t="s">
        <v>134</v>
      </c>
      <c r="AN12" s="394"/>
      <c r="AO12" s="394"/>
      <c r="AP12" s="394"/>
      <c r="AQ12" s="394"/>
      <c r="AR12" s="394"/>
      <c r="AS12" s="394"/>
      <c r="AT12" s="395"/>
      <c r="AU12" s="477" t="s">
        <v>135</v>
      </c>
      <c r="AV12" s="478"/>
      <c r="AW12" s="478"/>
      <c r="AX12" s="478"/>
      <c r="AY12" s="400" t="s">
        <v>136</v>
      </c>
      <c r="AZ12" s="401"/>
      <c r="BA12" s="401"/>
      <c r="BB12" s="401"/>
      <c r="BC12" s="401"/>
      <c r="BD12" s="401"/>
      <c r="BE12" s="401"/>
      <c r="BF12" s="401"/>
      <c r="BG12" s="401"/>
      <c r="BH12" s="401"/>
      <c r="BI12" s="401"/>
      <c r="BJ12" s="401"/>
      <c r="BK12" s="401"/>
      <c r="BL12" s="401"/>
      <c r="BM12" s="402"/>
      <c r="BN12" s="420">
        <v>130346</v>
      </c>
      <c r="BO12" s="421"/>
      <c r="BP12" s="421"/>
      <c r="BQ12" s="421"/>
      <c r="BR12" s="421"/>
      <c r="BS12" s="421"/>
      <c r="BT12" s="421"/>
      <c r="BU12" s="422"/>
      <c r="BV12" s="420">
        <v>69793</v>
      </c>
      <c r="BW12" s="421"/>
      <c r="BX12" s="421"/>
      <c r="BY12" s="421"/>
      <c r="BZ12" s="421"/>
      <c r="CA12" s="421"/>
      <c r="CB12" s="421"/>
      <c r="CC12" s="422"/>
      <c r="CD12" s="429" t="s">
        <v>137</v>
      </c>
      <c r="CE12" s="430"/>
      <c r="CF12" s="430"/>
      <c r="CG12" s="430"/>
      <c r="CH12" s="430"/>
      <c r="CI12" s="430"/>
      <c r="CJ12" s="430"/>
      <c r="CK12" s="430"/>
      <c r="CL12" s="430"/>
      <c r="CM12" s="430"/>
      <c r="CN12" s="430"/>
      <c r="CO12" s="430"/>
      <c r="CP12" s="430"/>
      <c r="CQ12" s="430"/>
      <c r="CR12" s="430"/>
      <c r="CS12" s="431"/>
      <c r="CT12" s="533" t="s">
        <v>138</v>
      </c>
      <c r="CU12" s="534"/>
      <c r="CV12" s="534"/>
      <c r="CW12" s="534"/>
      <c r="CX12" s="534"/>
      <c r="CY12" s="534"/>
      <c r="CZ12" s="534"/>
      <c r="DA12" s="535"/>
      <c r="DB12" s="533" t="s">
        <v>139</v>
      </c>
      <c r="DC12" s="534"/>
      <c r="DD12" s="534"/>
      <c r="DE12" s="534"/>
      <c r="DF12" s="534"/>
      <c r="DG12" s="534"/>
      <c r="DH12" s="534"/>
      <c r="DI12" s="535"/>
    </row>
    <row r="13" spans="1:119" ht="18.75" customHeight="1">
      <c r="A13" s="180"/>
      <c r="B13" s="539"/>
      <c r="C13" s="540"/>
      <c r="D13" s="540"/>
      <c r="E13" s="540"/>
      <c r="F13" s="540"/>
      <c r="G13" s="540"/>
      <c r="H13" s="540"/>
      <c r="I13" s="540"/>
      <c r="J13" s="540"/>
      <c r="K13" s="541"/>
      <c r="L13" s="189"/>
      <c r="M13" s="520" t="s">
        <v>140</v>
      </c>
      <c r="N13" s="521"/>
      <c r="O13" s="521"/>
      <c r="P13" s="521"/>
      <c r="Q13" s="522"/>
      <c r="R13" s="523">
        <v>12490</v>
      </c>
      <c r="S13" s="524"/>
      <c r="T13" s="524"/>
      <c r="U13" s="524"/>
      <c r="V13" s="525"/>
      <c r="W13" s="511" t="s">
        <v>141</v>
      </c>
      <c r="X13" s="433"/>
      <c r="Y13" s="433"/>
      <c r="Z13" s="433"/>
      <c r="AA13" s="433"/>
      <c r="AB13" s="434"/>
      <c r="AC13" s="396">
        <v>771</v>
      </c>
      <c r="AD13" s="397"/>
      <c r="AE13" s="397"/>
      <c r="AF13" s="397"/>
      <c r="AG13" s="398"/>
      <c r="AH13" s="396">
        <v>882</v>
      </c>
      <c r="AI13" s="397"/>
      <c r="AJ13" s="397"/>
      <c r="AK13" s="397"/>
      <c r="AL13" s="399"/>
      <c r="AM13" s="489" t="s">
        <v>142</v>
      </c>
      <c r="AN13" s="394"/>
      <c r="AO13" s="394"/>
      <c r="AP13" s="394"/>
      <c r="AQ13" s="394"/>
      <c r="AR13" s="394"/>
      <c r="AS13" s="394"/>
      <c r="AT13" s="395"/>
      <c r="AU13" s="477" t="s">
        <v>135</v>
      </c>
      <c r="AV13" s="478"/>
      <c r="AW13" s="478"/>
      <c r="AX13" s="478"/>
      <c r="AY13" s="400" t="s">
        <v>143</v>
      </c>
      <c r="AZ13" s="401"/>
      <c r="BA13" s="401"/>
      <c r="BB13" s="401"/>
      <c r="BC13" s="401"/>
      <c r="BD13" s="401"/>
      <c r="BE13" s="401"/>
      <c r="BF13" s="401"/>
      <c r="BG13" s="401"/>
      <c r="BH13" s="401"/>
      <c r="BI13" s="401"/>
      <c r="BJ13" s="401"/>
      <c r="BK13" s="401"/>
      <c r="BL13" s="401"/>
      <c r="BM13" s="402"/>
      <c r="BN13" s="420">
        <v>-17489</v>
      </c>
      <c r="BO13" s="421"/>
      <c r="BP13" s="421"/>
      <c r="BQ13" s="421"/>
      <c r="BR13" s="421"/>
      <c r="BS13" s="421"/>
      <c r="BT13" s="421"/>
      <c r="BU13" s="422"/>
      <c r="BV13" s="420">
        <v>178678</v>
      </c>
      <c r="BW13" s="421"/>
      <c r="BX13" s="421"/>
      <c r="BY13" s="421"/>
      <c r="BZ13" s="421"/>
      <c r="CA13" s="421"/>
      <c r="CB13" s="421"/>
      <c r="CC13" s="422"/>
      <c r="CD13" s="429" t="s">
        <v>144</v>
      </c>
      <c r="CE13" s="430"/>
      <c r="CF13" s="430"/>
      <c r="CG13" s="430"/>
      <c r="CH13" s="430"/>
      <c r="CI13" s="430"/>
      <c r="CJ13" s="430"/>
      <c r="CK13" s="430"/>
      <c r="CL13" s="430"/>
      <c r="CM13" s="430"/>
      <c r="CN13" s="430"/>
      <c r="CO13" s="430"/>
      <c r="CP13" s="430"/>
      <c r="CQ13" s="430"/>
      <c r="CR13" s="430"/>
      <c r="CS13" s="431"/>
      <c r="CT13" s="390">
        <v>13.7</v>
      </c>
      <c r="CU13" s="391"/>
      <c r="CV13" s="391"/>
      <c r="CW13" s="391"/>
      <c r="CX13" s="391"/>
      <c r="CY13" s="391"/>
      <c r="CZ13" s="391"/>
      <c r="DA13" s="392"/>
      <c r="DB13" s="390">
        <v>13.8</v>
      </c>
      <c r="DC13" s="391"/>
      <c r="DD13" s="391"/>
      <c r="DE13" s="391"/>
      <c r="DF13" s="391"/>
      <c r="DG13" s="391"/>
      <c r="DH13" s="391"/>
      <c r="DI13" s="392"/>
    </row>
    <row r="14" spans="1:119" ht="18.75" customHeight="1" thickBot="1">
      <c r="A14" s="180"/>
      <c r="B14" s="539"/>
      <c r="C14" s="540"/>
      <c r="D14" s="540"/>
      <c r="E14" s="540"/>
      <c r="F14" s="540"/>
      <c r="G14" s="540"/>
      <c r="H14" s="540"/>
      <c r="I14" s="540"/>
      <c r="J14" s="540"/>
      <c r="K14" s="541"/>
      <c r="L14" s="513" t="s">
        <v>145</v>
      </c>
      <c r="M14" s="554"/>
      <c r="N14" s="554"/>
      <c r="O14" s="554"/>
      <c r="P14" s="554"/>
      <c r="Q14" s="555"/>
      <c r="R14" s="523">
        <v>12792</v>
      </c>
      <c r="S14" s="524"/>
      <c r="T14" s="524"/>
      <c r="U14" s="524"/>
      <c r="V14" s="525"/>
      <c r="W14" s="526"/>
      <c r="X14" s="436"/>
      <c r="Y14" s="436"/>
      <c r="Z14" s="436"/>
      <c r="AA14" s="436"/>
      <c r="AB14" s="437"/>
      <c r="AC14" s="516">
        <v>11.9</v>
      </c>
      <c r="AD14" s="517"/>
      <c r="AE14" s="517"/>
      <c r="AF14" s="517"/>
      <c r="AG14" s="518"/>
      <c r="AH14" s="516">
        <v>13.2</v>
      </c>
      <c r="AI14" s="517"/>
      <c r="AJ14" s="517"/>
      <c r="AK14" s="517"/>
      <c r="AL14" s="519"/>
      <c r="AM14" s="489"/>
      <c r="AN14" s="394"/>
      <c r="AO14" s="394"/>
      <c r="AP14" s="394"/>
      <c r="AQ14" s="394"/>
      <c r="AR14" s="394"/>
      <c r="AS14" s="394"/>
      <c r="AT14" s="395"/>
      <c r="AU14" s="477"/>
      <c r="AV14" s="478"/>
      <c r="AW14" s="478"/>
      <c r="AX14" s="478"/>
      <c r="AY14" s="400"/>
      <c r="AZ14" s="401"/>
      <c r="BA14" s="401"/>
      <c r="BB14" s="401"/>
      <c r="BC14" s="401"/>
      <c r="BD14" s="401"/>
      <c r="BE14" s="401"/>
      <c r="BF14" s="401"/>
      <c r="BG14" s="401"/>
      <c r="BH14" s="401"/>
      <c r="BI14" s="401"/>
      <c r="BJ14" s="401"/>
      <c r="BK14" s="401"/>
      <c r="BL14" s="401"/>
      <c r="BM14" s="402"/>
      <c r="BN14" s="420"/>
      <c r="BO14" s="421"/>
      <c r="BP14" s="421"/>
      <c r="BQ14" s="421"/>
      <c r="BR14" s="421"/>
      <c r="BS14" s="421"/>
      <c r="BT14" s="421"/>
      <c r="BU14" s="422"/>
      <c r="BV14" s="420"/>
      <c r="BW14" s="421"/>
      <c r="BX14" s="421"/>
      <c r="BY14" s="421"/>
      <c r="BZ14" s="421"/>
      <c r="CA14" s="421"/>
      <c r="CB14" s="421"/>
      <c r="CC14" s="422"/>
      <c r="CD14" s="426" t="s">
        <v>146</v>
      </c>
      <c r="CE14" s="427"/>
      <c r="CF14" s="427"/>
      <c r="CG14" s="427"/>
      <c r="CH14" s="427"/>
      <c r="CI14" s="427"/>
      <c r="CJ14" s="427"/>
      <c r="CK14" s="427"/>
      <c r="CL14" s="427"/>
      <c r="CM14" s="427"/>
      <c r="CN14" s="427"/>
      <c r="CO14" s="427"/>
      <c r="CP14" s="427"/>
      <c r="CQ14" s="427"/>
      <c r="CR14" s="427"/>
      <c r="CS14" s="428"/>
      <c r="CT14" s="527">
        <v>23.1</v>
      </c>
      <c r="CU14" s="528"/>
      <c r="CV14" s="528"/>
      <c r="CW14" s="528"/>
      <c r="CX14" s="528"/>
      <c r="CY14" s="528"/>
      <c r="CZ14" s="528"/>
      <c r="DA14" s="529"/>
      <c r="DB14" s="527">
        <v>20.9</v>
      </c>
      <c r="DC14" s="528"/>
      <c r="DD14" s="528"/>
      <c r="DE14" s="528"/>
      <c r="DF14" s="528"/>
      <c r="DG14" s="528"/>
      <c r="DH14" s="528"/>
      <c r="DI14" s="529"/>
    </row>
    <row r="15" spans="1:119" ht="18.75" customHeight="1">
      <c r="A15" s="180"/>
      <c r="B15" s="539"/>
      <c r="C15" s="540"/>
      <c r="D15" s="540"/>
      <c r="E15" s="540"/>
      <c r="F15" s="540"/>
      <c r="G15" s="540"/>
      <c r="H15" s="540"/>
      <c r="I15" s="540"/>
      <c r="J15" s="540"/>
      <c r="K15" s="541"/>
      <c r="L15" s="189"/>
      <c r="M15" s="520" t="s">
        <v>140</v>
      </c>
      <c r="N15" s="521"/>
      <c r="O15" s="521"/>
      <c r="P15" s="521"/>
      <c r="Q15" s="522"/>
      <c r="R15" s="523">
        <v>12702</v>
      </c>
      <c r="S15" s="524"/>
      <c r="T15" s="524"/>
      <c r="U15" s="524"/>
      <c r="V15" s="525"/>
      <c r="W15" s="511" t="s">
        <v>147</v>
      </c>
      <c r="X15" s="433"/>
      <c r="Y15" s="433"/>
      <c r="Z15" s="433"/>
      <c r="AA15" s="433"/>
      <c r="AB15" s="434"/>
      <c r="AC15" s="396">
        <v>995</v>
      </c>
      <c r="AD15" s="397"/>
      <c r="AE15" s="397"/>
      <c r="AF15" s="397"/>
      <c r="AG15" s="398"/>
      <c r="AH15" s="396">
        <v>996</v>
      </c>
      <c r="AI15" s="397"/>
      <c r="AJ15" s="397"/>
      <c r="AK15" s="397"/>
      <c r="AL15" s="399"/>
      <c r="AM15" s="489"/>
      <c r="AN15" s="394"/>
      <c r="AO15" s="394"/>
      <c r="AP15" s="394"/>
      <c r="AQ15" s="394"/>
      <c r="AR15" s="394"/>
      <c r="AS15" s="394"/>
      <c r="AT15" s="395"/>
      <c r="AU15" s="477"/>
      <c r="AV15" s="478"/>
      <c r="AW15" s="478"/>
      <c r="AX15" s="478"/>
      <c r="AY15" s="412" t="s">
        <v>148</v>
      </c>
      <c r="AZ15" s="413"/>
      <c r="BA15" s="413"/>
      <c r="BB15" s="413"/>
      <c r="BC15" s="413"/>
      <c r="BD15" s="413"/>
      <c r="BE15" s="413"/>
      <c r="BF15" s="413"/>
      <c r="BG15" s="413"/>
      <c r="BH15" s="413"/>
      <c r="BI15" s="413"/>
      <c r="BJ15" s="413"/>
      <c r="BK15" s="413"/>
      <c r="BL15" s="413"/>
      <c r="BM15" s="414"/>
      <c r="BN15" s="415">
        <v>1287080</v>
      </c>
      <c r="BO15" s="416"/>
      <c r="BP15" s="416"/>
      <c r="BQ15" s="416"/>
      <c r="BR15" s="416"/>
      <c r="BS15" s="416"/>
      <c r="BT15" s="416"/>
      <c r="BU15" s="417"/>
      <c r="BV15" s="415">
        <v>1308885</v>
      </c>
      <c r="BW15" s="416"/>
      <c r="BX15" s="416"/>
      <c r="BY15" s="416"/>
      <c r="BZ15" s="416"/>
      <c r="CA15" s="416"/>
      <c r="CB15" s="416"/>
      <c r="CC15" s="417"/>
      <c r="CD15" s="530" t="s">
        <v>149</v>
      </c>
      <c r="CE15" s="531"/>
      <c r="CF15" s="531"/>
      <c r="CG15" s="531"/>
      <c r="CH15" s="531"/>
      <c r="CI15" s="531"/>
      <c r="CJ15" s="531"/>
      <c r="CK15" s="531"/>
      <c r="CL15" s="531"/>
      <c r="CM15" s="531"/>
      <c r="CN15" s="531"/>
      <c r="CO15" s="531"/>
      <c r="CP15" s="531"/>
      <c r="CQ15" s="531"/>
      <c r="CR15" s="531"/>
      <c r="CS15" s="532"/>
      <c r="CT15" s="190"/>
      <c r="CU15" s="191"/>
      <c r="CV15" s="191"/>
      <c r="CW15" s="191"/>
      <c r="CX15" s="191"/>
      <c r="CY15" s="191"/>
      <c r="CZ15" s="191"/>
      <c r="DA15" s="192"/>
      <c r="DB15" s="190"/>
      <c r="DC15" s="191"/>
      <c r="DD15" s="191"/>
      <c r="DE15" s="191"/>
      <c r="DF15" s="191"/>
      <c r="DG15" s="191"/>
      <c r="DH15" s="191"/>
      <c r="DI15" s="192"/>
    </row>
    <row r="16" spans="1:119" ht="18.75" customHeight="1">
      <c r="A16" s="180"/>
      <c r="B16" s="539"/>
      <c r="C16" s="540"/>
      <c r="D16" s="540"/>
      <c r="E16" s="540"/>
      <c r="F16" s="540"/>
      <c r="G16" s="540"/>
      <c r="H16" s="540"/>
      <c r="I16" s="540"/>
      <c r="J16" s="540"/>
      <c r="K16" s="541"/>
      <c r="L16" s="513" t="s">
        <v>150</v>
      </c>
      <c r="M16" s="514"/>
      <c r="N16" s="514"/>
      <c r="O16" s="514"/>
      <c r="P16" s="514"/>
      <c r="Q16" s="515"/>
      <c r="R16" s="508" t="s">
        <v>151</v>
      </c>
      <c r="S16" s="509"/>
      <c r="T16" s="509"/>
      <c r="U16" s="509"/>
      <c r="V16" s="510"/>
      <c r="W16" s="526"/>
      <c r="X16" s="436"/>
      <c r="Y16" s="436"/>
      <c r="Z16" s="436"/>
      <c r="AA16" s="436"/>
      <c r="AB16" s="437"/>
      <c r="AC16" s="516">
        <v>15.4</v>
      </c>
      <c r="AD16" s="517"/>
      <c r="AE16" s="517"/>
      <c r="AF16" s="517"/>
      <c r="AG16" s="518"/>
      <c r="AH16" s="516">
        <v>15</v>
      </c>
      <c r="AI16" s="517"/>
      <c r="AJ16" s="517"/>
      <c r="AK16" s="517"/>
      <c r="AL16" s="519"/>
      <c r="AM16" s="489"/>
      <c r="AN16" s="394"/>
      <c r="AO16" s="394"/>
      <c r="AP16" s="394"/>
      <c r="AQ16" s="394"/>
      <c r="AR16" s="394"/>
      <c r="AS16" s="394"/>
      <c r="AT16" s="395"/>
      <c r="AU16" s="477"/>
      <c r="AV16" s="478"/>
      <c r="AW16" s="478"/>
      <c r="AX16" s="478"/>
      <c r="AY16" s="400" t="s">
        <v>152</v>
      </c>
      <c r="AZ16" s="401"/>
      <c r="BA16" s="401"/>
      <c r="BB16" s="401"/>
      <c r="BC16" s="401"/>
      <c r="BD16" s="401"/>
      <c r="BE16" s="401"/>
      <c r="BF16" s="401"/>
      <c r="BG16" s="401"/>
      <c r="BH16" s="401"/>
      <c r="BI16" s="401"/>
      <c r="BJ16" s="401"/>
      <c r="BK16" s="401"/>
      <c r="BL16" s="401"/>
      <c r="BM16" s="402"/>
      <c r="BN16" s="420">
        <v>5357078</v>
      </c>
      <c r="BO16" s="421"/>
      <c r="BP16" s="421"/>
      <c r="BQ16" s="421"/>
      <c r="BR16" s="421"/>
      <c r="BS16" s="421"/>
      <c r="BT16" s="421"/>
      <c r="BU16" s="422"/>
      <c r="BV16" s="420">
        <v>5314144</v>
      </c>
      <c r="BW16" s="421"/>
      <c r="BX16" s="421"/>
      <c r="BY16" s="421"/>
      <c r="BZ16" s="421"/>
      <c r="CA16" s="421"/>
      <c r="CB16" s="421"/>
      <c r="CC16" s="422"/>
      <c r="CD16" s="193"/>
      <c r="CE16" s="418"/>
      <c r="CF16" s="418"/>
      <c r="CG16" s="418"/>
      <c r="CH16" s="418"/>
      <c r="CI16" s="418"/>
      <c r="CJ16" s="418"/>
      <c r="CK16" s="418"/>
      <c r="CL16" s="418"/>
      <c r="CM16" s="418"/>
      <c r="CN16" s="418"/>
      <c r="CO16" s="418"/>
      <c r="CP16" s="418"/>
      <c r="CQ16" s="418"/>
      <c r="CR16" s="418"/>
      <c r="CS16" s="419"/>
      <c r="CT16" s="390"/>
      <c r="CU16" s="391"/>
      <c r="CV16" s="391"/>
      <c r="CW16" s="391"/>
      <c r="CX16" s="391"/>
      <c r="CY16" s="391"/>
      <c r="CZ16" s="391"/>
      <c r="DA16" s="392"/>
      <c r="DB16" s="390"/>
      <c r="DC16" s="391"/>
      <c r="DD16" s="391"/>
      <c r="DE16" s="391"/>
      <c r="DF16" s="391"/>
      <c r="DG16" s="391"/>
      <c r="DH16" s="391"/>
      <c r="DI16" s="392"/>
    </row>
    <row r="17" spans="1:113" ht="18.75" customHeight="1" thickBot="1">
      <c r="A17" s="180"/>
      <c r="B17" s="542"/>
      <c r="C17" s="543"/>
      <c r="D17" s="543"/>
      <c r="E17" s="543"/>
      <c r="F17" s="543"/>
      <c r="G17" s="543"/>
      <c r="H17" s="543"/>
      <c r="I17" s="543"/>
      <c r="J17" s="543"/>
      <c r="K17" s="544"/>
      <c r="L17" s="194"/>
      <c r="M17" s="505" t="s">
        <v>153</v>
      </c>
      <c r="N17" s="506"/>
      <c r="O17" s="506"/>
      <c r="P17" s="506"/>
      <c r="Q17" s="507"/>
      <c r="R17" s="508" t="s">
        <v>154</v>
      </c>
      <c r="S17" s="509"/>
      <c r="T17" s="509"/>
      <c r="U17" s="509"/>
      <c r="V17" s="510"/>
      <c r="W17" s="511" t="s">
        <v>155</v>
      </c>
      <c r="X17" s="433"/>
      <c r="Y17" s="433"/>
      <c r="Z17" s="433"/>
      <c r="AA17" s="433"/>
      <c r="AB17" s="434"/>
      <c r="AC17" s="396">
        <v>4712</v>
      </c>
      <c r="AD17" s="397"/>
      <c r="AE17" s="397"/>
      <c r="AF17" s="397"/>
      <c r="AG17" s="398"/>
      <c r="AH17" s="396">
        <v>4779</v>
      </c>
      <c r="AI17" s="397"/>
      <c r="AJ17" s="397"/>
      <c r="AK17" s="397"/>
      <c r="AL17" s="399"/>
      <c r="AM17" s="489"/>
      <c r="AN17" s="394"/>
      <c r="AO17" s="394"/>
      <c r="AP17" s="394"/>
      <c r="AQ17" s="394"/>
      <c r="AR17" s="394"/>
      <c r="AS17" s="394"/>
      <c r="AT17" s="395"/>
      <c r="AU17" s="477"/>
      <c r="AV17" s="478"/>
      <c r="AW17" s="478"/>
      <c r="AX17" s="478"/>
      <c r="AY17" s="400" t="s">
        <v>156</v>
      </c>
      <c r="AZ17" s="401"/>
      <c r="BA17" s="401"/>
      <c r="BB17" s="401"/>
      <c r="BC17" s="401"/>
      <c r="BD17" s="401"/>
      <c r="BE17" s="401"/>
      <c r="BF17" s="401"/>
      <c r="BG17" s="401"/>
      <c r="BH17" s="401"/>
      <c r="BI17" s="401"/>
      <c r="BJ17" s="401"/>
      <c r="BK17" s="401"/>
      <c r="BL17" s="401"/>
      <c r="BM17" s="402"/>
      <c r="BN17" s="420">
        <v>1629205</v>
      </c>
      <c r="BO17" s="421"/>
      <c r="BP17" s="421"/>
      <c r="BQ17" s="421"/>
      <c r="BR17" s="421"/>
      <c r="BS17" s="421"/>
      <c r="BT17" s="421"/>
      <c r="BU17" s="422"/>
      <c r="BV17" s="420">
        <v>1657306</v>
      </c>
      <c r="BW17" s="421"/>
      <c r="BX17" s="421"/>
      <c r="BY17" s="421"/>
      <c r="BZ17" s="421"/>
      <c r="CA17" s="421"/>
      <c r="CB17" s="421"/>
      <c r="CC17" s="422"/>
      <c r="CD17" s="193"/>
      <c r="CE17" s="418"/>
      <c r="CF17" s="418"/>
      <c r="CG17" s="418"/>
      <c r="CH17" s="418"/>
      <c r="CI17" s="418"/>
      <c r="CJ17" s="418"/>
      <c r="CK17" s="418"/>
      <c r="CL17" s="418"/>
      <c r="CM17" s="418"/>
      <c r="CN17" s="418"/>
      <c r="CO17" s="418"/>
      <c r="CP17" s="418"/>
      <c r="CQ17" s="418"/>
      <c r="CR17" s="418"/>
      <c r="CS17" s="419"/>
      <c r="CT17" s="390"/>
      <c r="CU17" s="391"/>
      <c r="CV17" s="391"/>
      <c r="CW17" s="391"/>
      <c r="CX17" s="391"/>
      <c r="CY17" s="391"/>
      <c r="CZ17" s="391"/>
      <c r="DA17" s="392"/>
      <c r="DB17" s="390"/>
      <c r="DC17" s="391"/>
      <c r="DD17" s="391"/>
      <c r="DE17" s="391"/>
      <c r="DF17" s="391"/>
      <c r="DG17" s="391"/>
      <c r="DH17" s="391"/>
      <c r="DI17" s="392"/>
    </row>
    <row r="18" spans="1:113" ht="18.75" customHeight="1" thickBot="1">
      <c r="A18" s="180"/>
      <c r="B18" s="482" t="s">
        <v>157</v>
      </c>
      <c r="C18" s="483"/>
      <c r="D18" s="483"/>
      <c r="E18" s="484"/>
      <c r="F18" s="484"/>
      <c r="G18" s="484"/>
      <c r="H18" s="484"/>
      <c r="I18" s="484"/>
      <c r="J18" s="484"/>
      <c r="K18" s="484"/>
      <c r="L18" s="485">
        <v>540.48</v>
      </c>
      <c r="M18" s="485"/>
      <c r="N18" s="485"/>
      <c r="O18" s="485"/>
      <c r="P18" s="485"/>
      <c r="Q18" s="485"/>
      <c r="R18" s="486"/>
      <c r="S18" s="486"/>
      <c r="T18" s="486"/>
      <c r="U18" s="486"/>
      <c r="V18" s="487"/>
      <c r="W18" s="501"/>
      <c r="X18" s="502"/>
      <c r="Y18" s="502"/>
      <c r="Z18" s="502"/>
      <c r="AA18" s="502"/>
      <c r="AB18" s="512"/>
      <c r="AC18" s="384">
        <v>72.7</v>
      </c>
      <c r="AD18" s="385"/>
      <c r="AE18" s="385"/>
      <c r="AF18" s="385"/>
      <c r="AG18" s="488"/>
      <c r="AH18" s="384">
        <v>71.8</v>
      </c>
      <c r="AI18" s="385"/>
      <c r="AJ18" s="385"/>
      <c r="AK18" s="385"/>
      <c r="AL18" s="386"/>
      <c r="AM18" s="489"/>
      <c r="AN18" s="394"/>
      <c r="AO18" s="394"/>
      <c r="AP18" s="394"/>
      <c r="AQ18" s="394"/>
      <c r="AR18" s="394"/>
      <c r="AS18" s="394"/>
      <c r="AT18" s="395"/>
      <c r="AU18" s="477"/>
      <c r="AV18" s="478"/>
      <c r="AW18" s="478"/>
      <c r="AX18" s="478"/>
      <c r="AY18" s="400" t="s">
        <v>158</v>
      </c>
      <c r="AZ18" s="401"/>
      <c r="BA18" s="401"/>
      <c r="BB18" s="401"/>
      <c r="BC18" s="401"/>
      <c r="BD18" s="401"/>
      <c r="BE18" s="401"/>
      <c r="BF18" s="401"/>
      <c r="BG18" s="401"/>
      <c r="BH18" s="401"/>
      <c r="BI18" s="401"/>
      <c r="BJ18" s="401"/>
      <c r="BK18" s="401"/>
      <c r="BL18" s="401"/>
      <c r="BM18" s="402"/>
      <c r="BN18" s="420">
        <v>5740999</v>
      </c>
      <c r="BO18" s="421"/>
      <c r="BP18" s="421"/>
      <c r="BQ18" s="421"/>
      <c r="BR18" s="421"/>
      <c r="BS18" s="421"/>
      <c r="BT18" s="421"/>
      <c r="BU18" s="422"/>
      <c r="BV18" s="420">
        <v>5628311</v>
      </c>
      <c r="BW18" s="421"/>
      <c r="BX18" s="421"/>
      <c r="BY18" s="421"/>
      <c r="BZ18" s="421"/>
      <c r="CA18" s="421"/>
      <c r="CB18" s="421"/>
      <c r="CC18" s="422"/>
      <c r="CD18" s="193"/>
      <c r="CE18" s="418"/>
      <c r="CF18" s="418"/>
      <c r="CG18" s="418"/>
      <c r="CH18" s="418"/>
      <c r="CI18" s="418"/>
      <c r="CJ18" s="418"/>
      <c r="CK18" s="418"/>
      <c r="CL18" s="418"/>
      <c r="CM18" s="418"/>
      <c r="CN18" s="418"/>
      <c r="CO18" s="418"/>
      <c r="CP18" s="418"/>
      <c r="CQ18" s="418"/>
      <c r="CR18" s="418"/>
      <c r="CS18" s="419"/>
      <c r="CT18" s="390"/>
      <c r="CU18" s="391"/>
      <c r="CV18" s="391"/>
      <c r="CW18" s="391"/>
      <c r="CX18" s="391"/>
      <c r="CY18" s="391"/>
      <c r="CZ18" s="391"/>
      <c r="DA18" s="392"/>
      <c r="DB18" s="390"/>
      <c r="DC18" s="391"/>
      <c r="DD18" s="391"/>
      <c r="DE18" s="391"/>
      <c r="DF18" s="391"/>
      <c r="DG18" s="391"/>
      <c r="DH18" s="391"/>
      <c r="DI18" s="392"/>
    </row>
    <row r="19" spans="1:113" ht="18.75" customHeight="1" thickBot="1">
      <c r="A19" s="180"/>
      <c r="B19" s="482" t="s">
        <v>159</v>
      </c>
      <c r="C19" s="483"/>
      <c r="D19" s="483"/>
      <c r="E19" s="484"/>
      <c r="F19" s="484"/>
      <c r="G19" s="484"/>
      <c r="H19" s="484"/>
      <c r="I19" s="484"/>
      <c r="J19" s="484"/>
      <c r="K19" s="484"/>
      <c r="L19" s="490">
        <v>24</v>
      </c>
      <c r="M19" s="490"/>
      <c r="N19" s="490"/>
      <c r="O19" s="490"/>
      <c r="P19" s="490"/>
      <c r="Q19" s="490"/>
      <c r="R19" s="491"/>
      <c r="S19" s="491"/>
      <c r="T19" s="491"/>
      <c r="U19" s="491"/>
      <c r="V19" s="492"/>
      <c r="W19" s="499"/>
      <c r="X19" s="500"/>
      <c r="Y19" s="500"/>
      <c r="Z19" s="500"/>
      <c r="AA19" s="500"/>
      <c r="AB19" s="500"/>
      <c r="AC19" s="503"/>
      <c r="AD19" s="503"/>
      <c r="AE19" s="503"/>
      <c r="AF19" s="503"/>
      <c r="AG19" s="503"/>
      <c r="AH19" s="503"/>
      <c r="AI19" s="503"/>
      <c r="AJ19" s="503"/>
      <c r="AK19" s="503"/>
      <c r="AL19" s="504"/>
      <c r="AM19" s="489"/>
      <c r="AN19" s="394"/>
      <c r="AO19" s="394"/>
      <c r="AP19" s="394"/>
      <c r="AQ19" s="394"/>
      <c r="AR19" s="394"/>
      <c r="AS19" s="394"/>
      <c r="AT19" s="395"/>
      <c r="AU19" s="477"/>
      <c r="AV19" s="478"/>
      <c r="AW19" s="478"/>
      <c r="AX19" s="478"/>
      <c r="AY19" s="400" t="s">
        <v>160</v>
      </c>
      <c r="AZ19" s="401"/>
      <c r="BA19" s="401"/>
      <c r="BB19" s="401"/>
      <c r="BC19" s="401"/>
      <c r="BD19" s="401"/>
      <c r="BE19" s="401"/>
      <c r="BF19" s="401"/>
      <c r="BG19" s="401"/>
      <c r="BH19" s="401"/>
      <c r="BI19" s="401"/>
      <c r="BJ19" s="401"/>
      <c r="BK19" s="401"/>
      <c r="BL19" s="401"/>
      <c r="BM19" s="402"/>
      <c r="BN19" s="420">
        <v>7206595</v>
      </c>
      <c r="BO19" s="421"/>
      <c r="BP19" s="421"/>
      <c r="BQ19" s="421"/>
      <c r="BR19" s="421"/>
      <c r="BS19" s="421"/>
      <c r="BT19" s="421"/>
      <c r="BU19" s="422"/>
      <c r="BV19" s="420">
        <v>7213983</v>
      </c>
      <c r="BW19" s="421"/>
      <c r="BX19" s="421"/>
      <c r="BY19" s="421"/>
      <c r="BZ19" s="421"/>
      <c r="CA19" s="421"/>
      <c r="CB19" s="421"/>
      <c r="CC19" s="422"/>
      <c r="CD19" s="193"/>
      <c r="CE19" s="418"/>
      <c r="CF19" s="418"/>
      <c r="CG19" s="418"/>
      <c r="CH19" s="418"/>
      <c r="CI19" s="418"/>
      <c r="CJ19" s="418"/>
      <c r="CK19" s="418"/>
      <c r="CL19" s="418"/>
      <c r="CM19" s="418"/>
      <c r="CN19" s="418"/>
      <c r="CO19" s="418"/>
      <c r="CP19" s="418"/>
      <c r="CQ19" s="418"/>
      <c r="CR19" s="418"/>
      <c r="CS19" s="419"/>
      <c r="CT19" s="390"/>
      <c r="CU19" s="391"/>
      <c r="CV19" s="391"/>
      <c r="CW19" s="391"/>
      <c r="CX19" s="391"/>
      <c r="CY19" s="391"/>
      <c r="CZ19" s="391"/>
      <c r="DA19" s="392"/>
      <c r="DB19" s="390"/>
      <c r="DC19" s="391"/>
      <c r="DD19" s="391"/>
      <c r="DE19" s="391"/>
      <c r="DF19" s="391"/>
      <c r="DG19" s="391"/>
      <c r="DH19" s="391"/>
      <c r="DI19" s="392"/>
    </row>
    <row r="20" spans="1:113" ht="18.75" customHeight="1" thickBot="1">
      <c r="A20" s="180"/>
      <c r="B20" s="482" t="s">
        <v>161</v>
      </c>
      <c r="C20" s="483"/>
      <c r="D20" s="483"/>
      <c r="E20" s="484"/>
      <c r="F20" s="484"/>
      <c r="G20" s="484"/>
      <c r="H20" s="484"/>
      <c r="I20" s="484"/>
      <c r="J20" s="484"/>
      <c r="K20" s="484"/>
      <c r="L20" s="490">
        <v>6133</v>
      </c>
      <c r="M20" s="490"/>
      <c r="N20" s="490"/>
      <c r="O20" s="490"/>
      <c r="P20" s="490"/>
      <c r="Q20" s="490"/>
      <c r="R20" s="491"/>
      <c r="S20" s="491"/>
      <c r="T20" s="491"/>
      <c r="U20" s="491"/>
      <c r="V20" s="492"/>
      <c r="W20" s="501"/>
      <c r="X20" s="502"/>
      <c r="Y20" s="502"/>
      <c r="Z20" s="502"/>
      <c r="AA20" s="502"/>
      <c r="AB20" s="502"/>
      <c r="AC20" s="493"/>
      <c r="AD20" s="493"/>
      <c r="AE20" s="493"/>
      <c r="AF20" s="493"/>
      <c r="AG20" s="493"/>
      <c r="AH20" s="493"/>
      <c r="AI20" s="493"/>
      <c r="AJ20" s="493"/>
      <c r="AK20" s="493"/>
      <c r="AL20" s="494"/>
      <c r="AM20" s="495"/>
      <c r="AN20" s="467"/>
      <c r="AO20" s="467"/>
      <c r="AP20" s="467"/>
      <c r="AQ20" s="467"/>
      <c r="AR20" s="467"/>
      <c r="AS20" s="467"/>
      <c r="AT20" s="468"/>
      <c r="AU20" s="496"/>
      <c r="AV20" s="497"/>
      <c r="AW20" s="497"/>
      <c r="AX20" s="498"/>
      <c r="AY20" s="400"/>
      <c r="AZ20" s="401"/>
      <c r="BA20" s="401"/>
      <c r="BB20" s="401"/>
      <c r="BC20" s="401"/>
      <c r="BD20" s="401"/>
      <c r="BE20" s="401"/>
      <c r="BF20" s="401"/>
      <c r="BG20" s="401"/>
      <c r="BH20" s="401"/>
      <c r="BI20" s="401"/>
      <c r="BJ20" s="401"/>
      <c r="BK20" s="401"/>
      <c r="BL20" s="401"/>
      <c r="BM20" s="402"/>
      <c r="BN20" s="420"/>
      <c r="BO20" s="421"/>
      <c r="BP20" s="421"/>
      <c r="BQ20" s="421"/>
      <c r="BR20" s="421"/>
      <c r="BS20" s="421"/>
      <c r="BT20" s="421"/>
      <c r="BU20" s="422"/>
      <c r="BV20" s="420"/>
      <c r="BW20" s="421"/>
      <c r="BX20" s="421"/>
      <c r="BY20" s="421"/>
      <c r="BZ20" s="421"/>
      <c r="CA20" s="421"/>
      <c r="CB20" s="421"/>
      <c r="CC20" s="422"/>
      <c r="CD20" s="193"/>
      <c r="CE20" s="418"/>
      <c r="CF20" s="418"/>
      <c r="CG20" s="418"/>
      <c r="CH20" s="418"/>
      <c r="CI20" s="418"/>
      <c r="CJ20" s="418"/>
      <c r="CK20" s="418"/>
      <c r="CL20" s="418"/>
      <c r="CM20" s="418"/>
      <c r="CN20" s="418"/>
      <c r="CO20" s="418"/>
      <c r="CP20" s="418"/>
      <c r="CQ20" s="418"/>
      <c r="CR20" s="418"/>
      <c r="CS20" s="419"/>
      <c r="CT20" s="390"/>
      <c r="CU20" s="391"/>
      <c r="CV20" s="391"/>
      <c r="CW20" s="391"/>
      <c r="CX20" s="391"/>
      <c r="CY20" s="391"/>
      <c r="CZ20" s="391"/>
      <c r="DA20" s="392"/>
      <c r="DB20" s="390"/>
      <c r="DC20" s="391"/>
      <c r="DD20" s="391"/>
      <c r="DE20" s="391"/>
      <c r="DF20" s="391"/>
      <c r="DG20" s="391"/>
      <c r="DH20" s="391"/>
      <c r="DI20" s="392"/>
    </row>
    <row r="21" spans="1:113" ht="18.75" customHeight="1">
      <c r="A21" s="180"/>
      <c r="B21" s="479" t="s">
        <v>162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0"/>
      <c r="AZ21" s="401"/>
      <c r="BA21" s="401"/>
      <c r="BB21" s="401"/>
      <c r="BC21" s="401"/>
      <c r="BD21" s="401"/>
      <c r="BE21" s="401"/>
      <c r="BF21" s="401"/>
      <c r="BG21" s="401"/>
      <c r="BH21" s="401"/>
      <c r="BI21" s="401"/>
      <c r="BJ21" s="401"/>
      <c r="BK21" s="401"/>
      <c r="BL21" s="401"/>
      <c r="BM21" s="402"/>
      <c r="BN21" s="420"/>
      <c r="BO21" s="421"/>
      <c r="BP21" s="421"/>
      <c r="BQ21" s="421"/>
      <c r="BR21" s="421"/>
      <c r="BS21" s="421"/>
      <c r="BT21" s="421"/>
      <c r="BU21" s="422"/>
      <c r="BV21" s="420"/>
      <c r="BW21" s="421"/>
      <c r="BX21" s="421"/>
      <c r="BY21" s="421"/>
      <c r="BZ21" s="421"/>
      <c r="CA21" s="421"/>
      <c r="CB21" s="421"/>
      <c r="CC21" s="422"/>
      <c r="CD21" s="193"/>
      <c r="CE21" s="418"/>
      <c r="CF21" s="418"/>
      <c r="CG21" s="418"/>
      <c r="CH21" s="418"/>
      <c r="CI21" s="418"/>
      <c r="CJ21" s="418"/>
      <c r="CK21" s="418"/>
      <c r="CL21" s="418"/>
      <c r="CM21" s="418"/>
      <c r="CN21" s="418"/>
      <c r="CO21" s="418"/>
      <c r="CP21" s="418"/>
      <c r="CQ21" s="418"/>
      <c r="CR21" s="418"/>
      <c r="CS21" s="419"/>
      <c r="CT21" s="390"/>
      <c r="CU21" s="391"/>
      <c r="CV21" s="391"/>
      <c r="CW21" s="391"/>
      <c r="CX21" s="391"/>
      <c r="CY21" s="391"/>
      <c r="CZ21" s="391"/>
      <c r="DA21" s="392"/>
      <c r="DB21" s="390"/>
      <c r="DC21" s="391"/>
      <c r="DD21" s="391"/>
      <c r="DE21" s="391"/>
      <c r="DF21" s="391"/>
      <c r="DG21" s="391"/>
      <c r="DH21" s="391"/>
      <c r="DI21" s="392"/>
    </row>
    <row r="22" spans="1:113" ht="18.75" customHeight="1" thickBot="1">
      <c r="A22" s="180"/>
      <c r="B22" s="449" t="s">
        <v>163</v>
      </c>
      <c r="C22" s="450"/>
      <c r="D22" s="451"/>
      <c r="E22" s="458" t="s">
        <v>1</v>
      </c>
      <c r="F22" s="433"/>
      <c r="G22" s="433"/>
      <c r="H22" s="433"/>
      <c r="I22" s="433"/>
      <c r="J22" s="433"/>
      <c r="K22" s="434"/>
      <c r="L22" s="458" t="s">
        <v>164</v>
      </c>
      <c r="M22" s="433"/>
      <c r="N22" s="433"/>
      <c r="O22" s="433"/>
      <c r="P22" s="434"/>
      <c r="Q22" s="443" t="s">
        <v>165</v>
      </c>
      <c r="R22" s="444"/>
      <c r="S22" s="444"/>
      <c r="T22" s="444"/>
      <c r="U22" s="444"/>
      <c r="V22" s="459"/>
      <c r="W22" s="461" t="s">
        <v>166</v>
      </c>
      <c r="X22" s="450"/>
      <c r="Y22" s="451"/>
      <c r="Z22" s="458" t="s">
        <v>1</v>
      </c>
      <c r="AA22" s="433"/>
      <c r="AB22" s="433"/>
      <c r="AC22" s="433"/>
      <c r="AD22" s="433"/>
      <c r="AE22" s="433"/>
      <c r="AF22" s="433"/>
      <c r="AG22" s="434"/>
      <c r="AH22" s="432" t="s">
        <v>167</v>
      </c>
      <c r="AI22" s="433"/>
      <c r="AJ22" s="433"/>
      <c r="AK22" s="433"/>
      <c r="AL22" s="434"/>
      <c r="AM22" s="432" t="s">
        <v>168</v>
      </c>
      <c r="AN22" s="438"/>
      <c r="AO22" s="438"/>
      <c r="AP22" s="438"/>
      <c r="AQ22" s="438"/>
      <c r="AR22" s="439"/>
      <c r="AS22" s="443" t="s">
        <v>165</v>
      </c>
      <c r="AT22" s="444"/>
      <c r="AU22" s="444"/>
      <c r="AV22" s="444"/>
      <c r="AW22" s="444"/>
      <c r="AX22" s="445"/>
      <c r="AY22" s="387"/>
      <c r="AZ22" s="388"/>
      <c r="BA22" s="388"/>
      <c r="BB22" s="388"/>
      <c r="BC22" s="388"/>
      <c r="BD22" s="388"/>
      <c r="BE22" s="388"/>
      <c r="BF22" s="388"/>
      <c r="BG22" s="388"/>
      <c r="BH22" s="388"/>
      <c r="BI22" s="388"/>
      <c r="BJ22" s="388"/>
      <c r="BK22" s="388"/>
      <c r="BL22" s="388"/>
      <c r="BM22" s="389"/>
      <c r="BN22" s="423"/>
      <c r="BO22" s="424"/>
      <c r="BP22" s="424"/>
      <c r="BQ22" s="424"/>
      <c r="BR22" s="424"/>
      <c r="BS22" s="424"/>
      <c r="BT22" s="424"/>
      <c r="BU22" s="425"/>
      <c r="BV22" s="423"/>
      <c r="BW22" s="424"/>
      <c r="BX22" s="424"/>
      <c r="BY22" s="424"/>
      <c r="BZ22" s="424"/>
      <c r="CA22" s="424"/>
      <c r="CB22" s="424"/>
      <c r="CC22" s="425"/>
      <c r="CD22" s="193"/>
      <c r="CE22" s="418"/>
      <c r="CF22" s="418"/>
      <c r="CG22" s="418"/>
      <c r="CH22" s="418"/>
      <c r="CI22" s="418"/>
      <c r="CJ22" s="418"/>
      <c r="CK22" s="418"/>
      <c r="CL22" s="418"/>
      <c r="CM22" s="418"/>
      <c r="CN22" s="418"/>
      <c r="CO22" s="418"/>
      <c r="CP22" s="418"/>
      <c r="CQ22" s="418"/>
      <c r="CR22" s="418"/>
      <c r="CS22" s="419"/>
      <c r="CT22" s="390"/>
      <c r="CU22" s="391"/>
      <c r="CV22" s="391"/>
      <c r="CW22" s="391"/>
      <c r="CX22" s="391"/>
      <c r="CY22" s="391"/>
      <c r="CZ22" s="391"/>
      <c r="DA22" s="392"/>
      <c r="DB22" s="390"/>
      <c r="DC22" s="391"/>
      <c r="DD22" s="391"/>
      <c r="DE22" s="391"/>
      <c r="DF22" s="391"/>
      <c r="DG22" s="391"/>
      <c r="DH22" s="391"/>
      <c r="DI22" s="392"/>
    </row>
    <row r="23" spans="1:113" ht="18.75" customHeight="1">
      <c r="A23" s="180"/>
      <c r="B23" s="452"/>
      <c r="C23" s="453"/>
      <c r="D23" s="454"/>
      <c r="E23" s="435"/>
      <c r="F23" s="436"/>
      <c r="G23" s="436"/>
      <c r="H23" s="436"/>
      <c r="I23" s="436"/>
      <c r="J23" s="436"/>
      <c r="K23" s="437"/>
      <c r="L23" s="435"/>
      <c r="M23" s="436"/>
      <c r="N23" s="436"/>
      <c r="O23" s="436"/>
      <c r="P23" s="437"/>
      <c r="Q23" s="446"/>
      <c r="R23" s="447"/>
      <c r="S23" s="447"/>
      <c r="T23" s="447"/>
      <c r="U23" s="447"/>
      <c r="V23" s="460"/>
      <c r="W23" s="462"/>
      <c r="X23" s="453"/>
      <c r="Y23" s="454"/>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412" t="s">
        <v>169</v>
      </c>
      <c r="AZ23" s="413"/>
      <c r="BA23" s="413"/>
      <c r="BB23" s="413"/>
      <c r="BC23" s="413"/>
      <c r="BD23" s="413"/>
      <c r="BE23" s="413"/>
      <c r="BF23" s="413"/>
      <c r="BG23" s="413"/>
      <c r="BH23" s="413"/>
      <c r="BI23" s="413"/>
      <c r="BJ23" s="413"/>
      <c r="BK23" s="413"/>
      <c r="BL23" s="413"/>
      <c r="BM23" s="414"/>
      <c r="BN23" s="420">
        <v>12389753</v>
      </c>
      <c r="BO23" s="421"/>
      <c r="BP23" s="421"/>
      <c r="BQ23" s="421"/>
      <c r="BR23" s="421"/>
      <c r="BS23" s="421"/>
      <c r="BT23" s="421"/>
      <c r="BU23" s="422"/>
      <c r="BV23" s="420">
        <v>12213261</v>
      </c>
      <c r="BW23" s="421"/>
      <c r="BX23" s="421"/>
      <c r="BY23" s="421"/>
      <c r="BZ23" s="421"/>
      <c r="CA23" s="421"/>
      <c r="CB23" s="421"/>
      <c r="CC23" s="422"/>
      <c r="CD23" s="193"/>
      <c r="CE23" s="418"/>
      <c r="CF23" s="418"/>
      <c r="CG23" s="418"/>
      <c r="CH23" s="418"/>
      <c r="CI23" s="418"/>
      <c r="CJ23" s="418"/>
      <c r="CK23" s="418"/>
      <c r="CL23" s="418"/>
      <c r="CM23" s="418"/>
      <c r="CN23" s="418"/>
      <c r="CO23" s="418"/>
      <c r="CP23" s="418"/>
      <c r="CQ23" s="418"/>
      <c r="CR23" s="418"/>
      <c r="CS23" s="419"/>
      <c r="CT23" s="390"/>
      <c r="CU23" s="391"/>
      <c r="CV23" s="391"/>
      <c r="CW23" s="391"/>
      <c r="CX23" s="391"/>
      <c r="CY23" s="391"/>
      <c r="CZ23" s="391"/>
      <c r="DA23" s="392"/>
      <c r="DB23" s="390"/>
      <c r="DC23" s="391"/>
      <c r="DD23" s="391"/>
      <c r="DE23" s="391"/>
      <c r="DF23" s="391"/>
      <c r="DG23" s="391"/>
      <c r="DH23" s="391"/>
      <c r="DI23" s="392"/>
    </row>
    <row r="24" spans="1:113" ht="18.75" customHeight="1" thickBot="1">
      <c r="A24" s="180"/>
      <c r="B24" s="452"/>
      <c r="C24" s="453"/>
      <c r="D24" s="454"/>
      <c r="E24" s="393" t="s">
        <v>170</v>
      </c>
      <c r="F24" s="394"/>
      <c r="G24" s="394"/>
      <c r="H24" s="394"/>
      <c r="I24" s="394"/>
      <c r="J24" s="394"/>
      <c r="K24" s="395"/>
      <c r="L24" s="396">
        <v>1</v>
      </c>
      <c r="M24" s="397"/>
      <c r="N24" s="397"/>
      <c r="O24" s="397"/>
      <c r="P24" s="398"/>
      <c r="Q24" s="396">
        <v>7610</v>
      </c>
      <c r="R24" s="397"/>
      <c r="S24" s="397"/>
      <c r="T24" s="397"/>
      <c r="U24" s="397"/>
      <c r="V24" s="398"/>
      <c r="W24" s="462"/>
      <c r="X24" s="453"/>
      <c r="Y24" s="454"/>
      <c r="Z24" s="393" t="s">
        <v>171</v>
      </c>
      <c r="AA24" s="394"/>
      <c r="AB24" s="394"/>
      <c r="AC24" s="394"/>
      <c r="AD24" s="394"/>
      <c r="AE24" s="394"/>
      <c r="AF24" s="394"/>
      <c r="AG24" s="395"/>
      <c r="AH24" s="396">
        <v>152</v>
      </c>
      <c r="AI24" s="397"/>
      <c r="AJ24" s="397"/>
      <c r="AK24" s="397"/>
      <c r="AL24" s="398"/>
      <c r="AM24" s="396">
        <v>459192</v>
      </c>
      <c r="AN24" s="397"/>
      <c r="AO24" s="397"/>
      <c r="AP24" s="397"/>
      <c r="AQ24" s="397"/>
      <c r="AR24" s="398"/>
      <c r="AS24" s="396">
        <v>3021</v>
      </c>
      <c r="AT24" s="397"/>
      <c r="AU24" s="397"/>
      <c r="AV24" s="397"/>
      <c r="AW24" s="397"/>
      <c r="AX24" s="399"/>
      <c r="AY24" s="387" t="s">
        <v>172</v>
      </c>
      <c r="AZ24" s="388"/>
      <c r="BA24" s="388"/>
      <c r="BB24" s="388"/>
      <c r="BC24" s="388"/>
      <c r="BD24" s="388"/>
      <c r="BE24" s="388"/>
      <c r="BF24" s="388"/>
      <c r="BG24" s="388"/>
      <c r="BH24" s="388"/>
      <c r="BI24" s="388"/>
      <c r="BJ24" s="388"/>
      <c r="BK24" s="388"/>
      <c r="BL24" s="388"/>
      <c r="BM24" s="389"/>
      <c r="BN24" s="420">
        <v>9200060</v>
      </c>
      <c r="BO24" s="421"/>
      <c r="BP24" s="421"/>
      <c r="BQ24" s="421"/>
      <c r="BR24" s="421"/>
      <c r="BS24" s="421"/>
      <c r="BT24" s="421"/>
      <c r="BU24" s="422"/>
      <c r="BV24" s="420">
        <v>8919086</v>
      </c>
      <c r="BW24" s="421"/>
      <c r="BX24" s="421"/>
      <c r="BY24" s="421"/>
      <c r="BZ24" s="421"/>
      <c r="CA24" s="421"/>
      <c r="CB24" s="421"/>
      <c r="CC24" s="422"/>
      <c r="CD24" s="193"/>
      <c r="CE24" s="418"/>
      <c r="CF24" s="418"/>
      <c r="CG24" s="418"/>
      <c r="CH24" s="418"/>
      <c r="CI24" s="418"/>
      <c r="CJ24" s="418"/>
      <c r="CK24" s="418"/>
      <c r="CL24" s="418"/>
      <c r="CM24" s="418"/>
      <c r="CN24" s="418"/>
      <c r="CO24" s="418"/>
      <c r="CP24" s="418"/>
      <c r="CQ24" s="418"/>
      <c r="CR24" s="418"/>
      <c r="CS24" s="419"/>
      <c r="CT24" s="390"/>
      <c r="CU24" s="391"/>
      <c r="CV24" s="391"/>
      <c r="CW24" s="391"/>
      <c r="CX24" s="391"/>
      <c r="CY24" s="391"/>
      <c r="CZ24" s="391"/>
      <c r="DA24" s="392"/>
      <c r="DB24" s="390"/>
      <c r="DC24" s="391"/>
      <c r="DD24" s="391"/>
      <c r="DE24" s="391"/>
      <c r="DF24" s="391"/>
      <c r="DG24" s="391"/>
      <c r="DH24" s="391"/>
      <c r="DI24" s="392"/>
    </row>
    <row r="25" spans="1:113" ht="18.75" customHeight="1">
      <c r="A25" s="180"/>
      <c r="B25" s="452"/>
      <c r="C25" s="453"/>
      <c r="D25" s="454"/>
      <c r="E25" s="393" t="s">
        <v>173</v>
      </c>
      <c r="F25" s="394"/>
      <c r="G25" s="394"/>
      <c r="H25" s="394"/>
      <c r="I25" s="394"/>
      <c r="J25" s="394"/>
      <c r="K25" s="395"/>
      <c r="L25" s="396">
        <v>1</v>
      </c>
      <c r="M25" s="397"/>
      <c r="N25" s="397"/>
      <c r="O25" s="397"/>
      <c r="P25" s="398"/>
      <c r="Q25" s="396">
        <v>6000</v>
      </c>
      <c r="R25" s="397"/>
      <c r="S25" s="397"/>
      <c r="T25" s="397"/>
      <c r="U25" s="397"/>
      <c r="V25" s="398"/>
      <c r="W25" s="462"/>
      <c r="X25" s="453"/>
      <c r="Y25" s="454"/>
      <c r="Z25" s="393" t="s">
        <v>174</v>
      </c>
      <c r="AA25" s="394"/>
      <c r="AB25" s="394"/>
      <c r="AC25" s="394"/>
      <c r="AD25" s="394"/>
      <c r="AE25" s="394"/>
      <c r="AF25" s="394"/>
      <c r="AG25" s="395"/>
      <c r="AH25" s="396" t="s">
        <v>129</v>
      </c>
      <c r="AI25" s="397"/>
      <c r="AJ25" s="397"/>
      <c r="AK25" s="397"/>
      <c r="AL25" s="398"/>
      <c r="AM25" s="396" t="s">
        <v>129</v>
      </c>
      <c r="AN25" s="397"/>
      <c r="AO25" s="397"/>
      <c r="AP25" s="397"/>
      <c r="AQ25" s="397"/>
      <c r="AR25" s="398"/>
      <c r="AS25" s="396" t="s">
        <v>129</v>
      </c>
      <c r="AT25" s="397"/>
      <c r="AU25" s="397"/>
      <c r="AV25" s="397"/>
      <c r="AW25" s="397"/>
      <c r="AX25" s="399"/>
      <c r="AY25" s="412" t="s">
        <v>175</v>
      </c>
      <c r="AZ25" s="413"/>
      <c r="BA25" s="413"/>
      <c r="BB25" s="413"/>
      <c r="BC25" s="413"/>
      <c r="BD25" s="413"/>
      <c r="BE25" s="413"/>
      <c r="BF25" s="413"/>
      <c r="BG25" s="413"/>
      <c r="BH25" s="413"/>
      <c r="BI25" s="413"/>
      <c r="BJ25" s="413"/>
      <c r="BK25" s="413"/>
      <c r="BL25" s="413"/>
      <c r="BM25" s="414"/>
      <c r="BN25" s="415">
        <v>917486</v>
      </c>
      <c r="BO25" s="416"/>
      <c r="BP25" s="416"/>
      <c r="BQ25" s="416"/>
      <c r="BR25" s="416"/>
      <c r="BS25" s="416"/>
      <c r="BT25" s="416"/>
      <c r="BU25" s="417"/>
      <c r="BV25" s="415">
        <v>738712</v>
      </c>
      <c r="BW25" s="416"/>
      <c r="BX25" s="416"/>
      <c r="BY25" s="416"/>
      <c r="BZ25" s="416"/>
      <c r="CA25" s="416"/>
      <c r="CB25" s="416"/>
      <c r="CC25" s="417"/>
      <c r="CD25" s="193"/>
      <c r="CE25" s="418"/>
      <c r="CF25" s="418"/>
      <c r="CG25" s="418"/>
      <c r="CH25" s="418"/>
      <c r="CI25" s="418"/>
      <c r="CJ25" s="418"/>
      <c r="CK25" s="418"/>
      <c r="CL25" s="418"/>
      <c r="CM25" s="418"/>
      <c r="CN25" s="418"/>
      <c r="CO25" s="418"/>
      <c r="CP25" s="418"/>
      <c r="CQ25" s="418"/>
      <c r="CR25" s="418"/>
      <c r="CS25" s="419"/>
      <c r="CT25" s="390"/>
      <c r="CU25" s="391"/>
      <c r="CV25" s="391"/>
      <c r="CW25" s="391"/>
      <c r="CX25" s="391"/>
      <c r="CY25" s="391"/>
      <c r="CZ25" s="391"/>
      <c r="DA25" s="392"/>
      <c r="DB25" s="390"/>
      <c r="DC25" s="391"/>
      <c r="DD25" s="391"/>
      <c r="DE25" s="391"/>
      <c r="DF25" s="391"/>
      <c r="DG25" s="391"/>
      <c r="DH25" s="391"/>
      <c r="DI25" s="392"/>
    </row>
    <row r="26" spans="1:113" ht="18.75" customHeight="1">
      <c r="A26" s="180"/>
      <c r="B26" s="452"/>
      <c r="C26" s="453"/>
      <c r="D26" s="454"/>
      <c r="E26" s="393" t="s">
        <v>176</v>
      </c>
      <c r="F26" s="394"/>
      <c r="G26" s="394"/>
      <c r="H26" s="394"/>
      <c r="I26" s="394"/>
      <c r="J26" s="394"/>
      <c r="K26" s="395"/>
      <c r="L26" s="396">
        <v>1</v>
      </c>
      <c r="M26" s="397"/>
      <c r="N26" s="397"/>
      <c r="O26" s="397"/>
      <c r="P26" s="398"/>
      <c r="Q26" s="396">
        <v>5670</v>
      </c>
      <c r="R26" s="397"/>
      <c r="S26" s="397"/>
      <c r="T26" s="397"/>
      <c r="U26" s="397"/>
      <c r="V26" s="398"/>
      <c r="W26" s="462"/>
      <c r="X26" s="453"/>
      <c r="Y26" s="454"/>
      <c r="Z26" s="393" t="s">
        <v>177</v>
      </c>
      <c r="AA26" s="475"/>
      <c r="AB26" s="475"/>
      <c r="AC26" s="475"/>
      <c r="AD26" s="475"/>
      <c r="AE26" s="475"/>
      <c r="AF26" s="475"/>
      <c r="AG26" s="476"/>
      <c r="AH26" s="396">
        <v>2</v>
      </c>
      <c r="AI26" s="397"/>
      <c r="AJ26" s="397"/>
      <c r="AK26" s="397"/>
      <c r="AL26" s="398"/>
      <c r="AM26" s="396" t="s">
        <v>178</v>
      </c>
      <c r="AN26" s="397"/>
      <c r="AO26" s="397"/>
      <c r="AP26" s="397"/>
      <c r="AQ26" s="397"/>
      <c r="AR26" s="398"/>
      <c r="AS26" s="396" t="s">
        <v>178</v>
      </c>
      <c r="AT26" s="397"/>
      <c r="AU26" s="397"/>
      <c r="AV26" s="397"/>
      <c r="AW26" s="397"/>
      <c r="AX26" s="399"/>
      <c r="AY26" s="429" t="s">
        <v>179</v>
      </c>
      <c r="AZ26" s="430"/>
      <c r="BA26" s="430"/>
      <c r="BB26" s="430"/>
      <c r="BC26" s="430"/>
      <c r="BD26" s="430"/>
      <c r="BE26" s="430"/>
      <c r="BF26" s="430"/>
      <c r="BG26" s="430"/>
      <c r="BH26" s="430"/>
      <c r="BI26" s="430"/>
      <c r="BJ26" s="430"/>
      <c r="BK26" s="430"/>
      <c r="BL26" s="430"/>
      <c r="BM26" s="431"/>
      <c r="BN26" s="420" t="s">
        <v>129</v>
      </c>
      <c r="BO26" s="421"/>
      <c r="BP26" s="421"/>
      <c r="BQ26" s="421"/>
      <c r="BR26" s="421"/>
      <c r="BS26" s="421"/>
      <c r="BT26" s="421"/>
      <c r="BU26" s="422"/>
      <c r="BV26" s="420" t="s">
        <v>129</v>
      </c>
      <c r="BW26" s="421"/>
      <c r="BX26" s="421"/>
      <c r="BY26" s="421"/>
      <c r="BZ26" s="421"/>
      <c r="CA26" s="421"/>
      <c r="CB26" s="421"/>
      <c r="CC26" s="422"/>
      <c r="CD26" s="193"/>
      <c r="CE26" s="418"/>
      <c r="CF26" s="418"/>
      <c r="CG26" s="418"/>
      <c r="CH26" s="418"/>
      <c r="CI26" s="418"/>
      <c r="CJ26" s="418"/>
      <c r="CK26" s="418"/>
      <c r="CL26" s="418"/>
      <c r="CM26" s="418"/>
      <c r="CN26" s="418"/>
      <c r="CO26" s="418"/>
      <c r="CP26" s="418"/>
      <c r="CQ26" s="418"/>
      <c r="CR26" s="418"/>
      <c r="CS26" s="419"/>
      <c r="CT26" s="390"/>
      <c r="CU26" s="391"/>
      <c r="CV26" s="391"/>
      <c r="CW26" s="391"/>
      <c r="CX26" s="391"/>
      <c r="CY26" s="391"/>
      <c r="CZ26" s="391"/>
      <c r="DA26" s="392"/>
      <c r="DB26" s="390"/>
      <c r="DC26" s="391"/>
      <c r="DD26" s="391"/>
      <c r="DE26" s="391"/>
      <c r="DF26" s="391"/>
      <c r="DG26" s="391"/>
      <c r="DH26" s="391"/>
      <c r="DI26" s="392"/>
    </row>
    <row r="27" spans="1:113" ht="18.75" customHeight="1" thickBot="1">
      <c r="A27" s="180"/>
      <c r="B27" s="452"/>
      <c r="C27" s="453"/>
      <c r="D27" s="454"/>
      <c r="E27" s="393" t="s">
        <v>180</v>
      </c>
      <c r="F27" s="394"/>
      <c r="G27" s="394"/>
      <c r="H27" s="394"/>
      <c r="I27" s="394"/>
      <c r="J27" s="394"/>
      <c r="K27" s="395"/>
      <c r="L27" s="396">
        <v>1</v>
      </c>
      <c r="M27" s="397"/>
      <c r="N27" s="397"/>
      <c r="O27" s="397"/>
      <c r="P27" s="398"/>
      <c r="Q27" s="396">
        <v>3040</v>
      </c>
      <c r="R27" s="397"/>
      <c r="S27" s="397"/>
      <c r="T27" s="397"/>
      <c r="U27" s="397"/>
      <c r="V27" s="398"/>
      <c r="W27" s="462"/>
      <c r="X27" s="453"/>
      <c r="Y27" s="454"/>
      <c r="Z27" s="393" t="s">
        <v>181</v>
      </c>
      <c r="AA27" s="394"/>
      <c r="AB27" s="394"/>
      <c r="AC27" s="394"/>
      <c r="AD27" s="394"/>
      <c r="AE27" s="394"/>
      <c r="AF27" s="394"/>
      <c r="AG27" s="395"/>
      <c r="AH27" s="396">
        <v>5</v>
      </c>
      <c r="AI27" s="397"/>
      <c r="AJ27" s="397"/>
      <c r="AK27" s="397"/>
      <c r="AL27" s="398"/>
      <c r="AM27" s="396">
        <v>20185</v>
      </c>
      <c r="AN27" s="397"/>
      <c r="AO27" s="397"/>
      <c r="AP27" s="397"/>
      <c r="AQ27" s="397"/>
      <c r="AR27" s="398"/>
      <c r="AS27" s="396">
        <v>4037</v>
      </c>
      <c r="AT27" s="397"/>
      <c r="AU27" s="397"/>
      <c r="AV27" s="397"/>
      <c r="AW27" s="397"/>
      <c r="AX27" s="399"/>
      <c r="AY27" s="426" t="s">
        <v>182</v>
      </c>
      <c r="AZ27" s="427"/>
      <c r="BA27" s="427"/>
      <c r="BB27" s="427"/>
      <c r="BC27" s="427"/>
      <c r="BD27" s="427"/>
      <c r="BE27" s="427"/>
      <c r="BF27" s="427"/>
      <c r="BG27" s="427"/>
      <c r="BH27" s="427"/>
      <c r="BI27" s="427"/>
      <c r="BJ27" s="427"/>
      <c r="BK27" s="427"/>
      <c r="BL27" s="427"/>
      <c r="BM27" s="428"/>
      <c r="BN27" s="423">
        <v>136211</v>
      </c>
      <c r="BO27" s="424"/>
      <c r="BP27" s="424"/>
      <c r="BQ27" s="424"/>
      <c r="BR27" s="424"/>
      <c r="BS27" s="424"/>
      <c r="BT27" s="424"/>
      <c r="BU27" s="425"/>
      <c r="BV27" s="423">
        <v>136211</v>
      </c>
      <c r="BW27" s="424"/>
      <c r="BX27" s="424"/>
      <c r="BY27" s="424"/>
      <c r="BZ27" s="424"/>
      <c r="CA27" s="424"/>
      <c r="CB27" s="424"/>
      <c r="CC27" s="425"/>
      <c r="CD27" s="195"/>
      <c r="CE27" s="418"/>
      <c r="CF27" s="418"/>
      <c r="CG27" s="418"/>
      <c r="CH27" s="418"/>
      <c r="CI27" s="418"/>
      <c r="CJ27" s="418"/>
      <c r="CK27" s="418"/>
      <c r="CL27" s="418"/>
      <c r="CM27" s="418"/>
      <c r="CN27" s="418"/>
      <c r="CO27" s="418"/>
      <c r="CP27" s="418"/>
      <c r="CQ27" s="418"/>
      <c r="CR27" s="418"/>
      <c r="CS27" s="419"/>
      <c r="CT27" s="390"/>
      <c r="CU27" s="391"/>
      <c r="CV27" s="391"/>
      <c r="CW27" s="391"/>
      <c r="CX27" s="391"/>
      <c r="CY27" s="391"/>
      <c r="CZ27" s="391"/>
      <c r="DA27" s="392"/>
      <c r="DB27" s="390"/>
      <c r="DC27" s="391"/>
      <c r="DD27" s="391"/>
      <c r="DE27" s="391"/>
      <c r="DF27" s="391"/>
      <c r="DG27" s="391"/>
      <c r="DH27" s="391"/>
      <c r="DI27" s="392"/>
    </row>
    <row r="28" spans="1:113" ht="18.75" customHeight="1">
      <c r="A28" s="180"/>
      <c r="B28" s="452"/>
      <c r="C28" s="453"/>
      <c r="D28" s="454"/>
      <c r="E28" s="393" t="s">
        <v>183</v>
      </c>
      <c r="F28" s="394"/>
      <c r="G28" s="394"/>
      <c r="H28" s="394"/>
      <c r="I28" s="394"/>
      <c r="J28" s="394"/>
      <c r="K28" s="395"/>
      <c r="L28" s="396">
        <v>1</v>
      </c>
      <c r="M28" s="397"/>
      <c r="N28" s="397"/>
      <c r="O28" s="397"/>
      <c r="P28" s="398"/>
      <c r="Q28" s="396">
        <v>2510</v>
      </c>
      <c r="R28" s="397"/>
      <c r="S28" s="397"/>
      <c r="T28" s="397"/>
      <c r="U28" s="397"/>
      <c r="V28" s="398"/>
      <c r="W28" s="462"/>
      <c r="X28" s="453"/>
      <c r="Y28" s="454"/>
      <c r="Z28" s="393" t="s">
        <v>184</v>
      </c>
      <c r="AA28" s="394"/>
      <c r="AB28" s="394"/>
      <c r="AC28" s="394"/>
      <c r="AD28" s="394"/>
      <c r="AE28" s="394"/>
      <c r="AF28" s="394"/>
      <c r="AG28" s="395"/>
      <c r="AH28" s="396" t="s">
        <v>129</v>
      </c>
      <c r="AI28" s="397"/>
      <c r="AJ28" s="397"/>
      <c r="AK28" s="397"/>
      <c r="AL28" s="398"/>
      <c r="AM28" s="396" t="s">
        <v>129</v>
      </c>
      <c r="AN28" s="397"/>
      <c r="AO28" s="397"/>
      <c r="AP28" s="397"/>
      <c r="AQ28" s="397"/>
      <c r="AR28" s="398"/>
      <c r="AS28" s="396" t="s">
        <v>129</v>
      </c>
      <c r="AT28" s="397"/>
      <c r="AU28" s="397"/>
      <c r="AV28" s="397"/>
      <c r="AW28" s="397"/>
      <c r="AX28" s="399"/>
      <c r="AY28" s="403" t="s">
        <v>185</v>
      </c>
      <c r="AZ28" s="404"/>
      <c r="BA28" s="404"/>
      <c r="BB28" s="405"/>
      <c r="BC28" s="412" t="s">
        <v>48</v>
      </c>
      <c r="BD28" s="413"/>
      <c r="BE28" s="413"/>
      <c r="BF28" s="413"/>
      <c r="BG28" s="413"/>
      <c r="BH28" s="413"/>
      <c r="BI28" s="413"/>
      <c r="BJ28" s="413"/>
      <c r="BK28" s="413"/>
      <c r="BL28" s="413"/>
      <c r="BM28" s="414"/>
      <c r="BN28" s="415">
        <v>2330818</v>
      </c>
      <c r="BO28" s="416"/>
      <c r="BP28" s="416"/>
      <c r="BQ28" s="416"/>
      <c r="BR28" s="416"/>
      <c r="BS28" s="416"/>
      <c r="BT28" s="416"/>
      <c r="BU28" s="417"/>
      <c r="BV28" s="415">
        <v>2276469</v>
      </c>
      <c r="BW28" s="416"/>
      <c r="BX28" s="416"/>
      <c r="BY28" s="416"/>
      <c r="BZ28" s="416"/>
      <c r="CA28" s="416"/>
      <c r="CB28" s="416"/>
      <c r="CC28" s="417"/>
      <c r="CD28" s="193"/>
      <c r="CE28" s="418"/>
      <c r="CF28" s="418"/>
      <c r="CG28" s="418"/>
      <c r="CH28" s="418"/>
      <c r="CI28" s="418"/>
      <c r="CJ28" s="418"/>
      <c r="CK28" s="418"/>
      <c r="CL28" s="418"/>
      <c r="CM28" s="418"/>
      <c r="CN28" s="418"/>
      <c r="CO28" s="418"/>
      <c r="CP28" s="418"/>
      <c r="CQ28" s="418"/>
      <c r="CR28" s="418"/>
      <c r="CS28" s="419"/>
      <c r="CT28" s="390"/>
      <c r="CU28" s="391"/>
      <c r="CV28" s="391"/>
      <c r="CW28" s="391"/>
      <c r="CX28" s="391"/>
      <c r="CY28" s="391"/>
      <c r="CZ28" s="391"/>
      <c r="DA28" s="392"/>
      <c r="DB28" s="390"/>
      <c r="DC28" s="391"/>
      <c r="DD28" s="391"/>
      <c r="DE28" s="391"/>
      <c r="DF28" s="391"/>
      <c r="DG28" s="391"/>
      <c r="DH28" s="391"/>
      <c r="DI28" s="392"/>
    </row>
    <row r="29" spans="1:113" ht="18.75" customHeight="1">
      <c r="A29" s="180"/>
      <c r="B29" s="452"/>
      <c r="C29" s="453"/>
      <c r="D29" s="454"/>
      <c r="E29" s="393" t="s">
        <v>186</v>
      </c>
      <c r="F29" s="394"/>
      <c r="G29" s="394"/>
      <c r="H29" s="394"/>
      <c r="I29" s="394"/>
      <c r="J29" s="394"/>
      <c r="K29" s="395"/>
      <c r="L29" s="396">
        <v>14</v>
      </c>
      <c r="M29" s="397"/>
      <c r="N29" s="397"/>
      <c r="O29" s="397"/>
      <c r="P29" s="398"/>
      <c r="Q29" s="396">
        <v>2280</v>
      </c>
      <c r="R29" s="397"/>
      <c r="S29" s="397"/>
      <c r="T29" s="397"/>
      <c r="U29" s="397"/>
      <c r="V29" s="398"/>
      <c r="W29" s="463"/>
      <c r="X29" s="464"/>
      <c r="Y29" s="465"/>
      <c r="Z29" s="393" t="s">
        <v>187</v>
      </c>
      <c r="AA29" s="394"/>
      <c r="AB29" s="394"/>
      <c r="AC29" s="394"/>
      <c r="AD29" s="394"/>
      <c r="AE29" s="394"/>
      <c r="AF29" s="394"/>
      <c r="AG29" s="395"/>
      <c r="AH29" s="396">
        <v>157</v>
      </c>
      <c r="AI29" s="397"/>
      <c r="AJ29" s="397"/>
      <c r="AK29" s="397"/>
      <c r="AL29" s="398"/>
      <c r="AM29" s="396">
        <v>479377</v>
      </c>
      <c r="AN29" s="397"/>
      <c r="AO29" s="397"/>
      <c r="AP29" s="397"/>
      <c r="AQ29" s="397"/>
      <c r="AR29" s="398"/>
      <c r="AS29" s="396">
        <v>3053</v>
      </c>
      <c r="AT29" s="397"/>
      <c r="AU29" s="397"/>
      <c r="AV29" s="397"/>
      <c r="AW29" s="397"/>
      <c r="AX29" s="399"/>
      <c r="AY29" s="406"/>
      <c r="AZ29" s="407"/>
      <c r="BA29" s="407"/>
      <c r="BB29" s="408"/>
      <c r="BC29" s="400" t="s">
        <v>188</v>
      </c>
      <c r="BD29" s="401"/>
      <c r="BE29" s="401"/>
      <c r="BF29" s="401"/>
      <c r="BG29" s="401"/>
      <c r="BH29" s="401"/>
      <c r="BI29" s="401"/>
      <c r="BJ29" s="401"/>
      <c r="BK29" s="401"/>
      <c r="BL29" s="401"/>
      <c r="BM29" s="402"/>
      <c r="BN29" s="420">
        <v>313813</v>
      </c>
      <c r="BO29" s="421"/>
      <c r="BP29" s="421"/>
      <c r="BQ29" s="421"/>
      <c r="BR29" s="421"/>
      <c r="BS29" s="421"/>
      <c r="BT29" s="421"/>
      <c r="BU29" s="422"/>
      <c r="BV29" s="420">
        <v>294800</v>
      </c>
      <c r="BW29" s="421"/>
      <c r="BX29" s="421"/>
      <c r="BY29" s="421"/>
      <c r="BZ29" s="421"/>
      <c r="CA29" s="421"/>
      <c r="CB29" s="421"/>
      <c r="CC29" s="422"/>
      <c r="CD29" s="195"/>
      <c r="CE29" s="418"/>
      <c r="CF29" s="418"/>
      <c r="CG29" s="418"/>
      <c r="CH29" s="418"/>
      <c r="CI29" s="418"/>
      <c r="CJ29" s="418"/>
      <c r="CK29" s="418"/>
      <c r="CL29" s="418"/>
      <c r="CM29" s="418"/>
      <c r="CN29" s="418"/>
      <c r="CO29" s="418"/>
      <c r="CP29" s="418"/>
      <c r="CQ29" s="418"/>
      <c r="CR29" s="418"/>
      <c r="CS29" s="419"/>
      <c r="CT29" s="390"/>
      <c r="CU29" s="391"/>
      <c r="CV29" s="391"/>
      <c r="CW29" s="391"/>
      <c r="CX29" s="391"/>
      <c r="CY29" s="391"/>
      <c r="CZ29" s="391"/>
      <c r="DA29" s="392"/>
      <c r="DB29" s="390"/>
      <c r="DC29" s="391"/>
      <c r="DD29" s="391"/>
      <c r="DE29" s="391"/>
      <c r="DF29" s="391"/>
      <c r="DG29" s="391"/>
      <c r="DH29" s="391"/>
      <c r="DI29" s="392"/>
    </row>
    <row r="30" spans="1:113" ht="18.75" customHeight="1" thickBot="1">
      <c r="A30" s="180"/>
      <c r="B30" s="455"/>
      <c r="C30" s="456"/>
      <c r="D30" s="457"/>
      <c r="E30" s="466"/>
      <c r="F30" s="467"/>
      <c r="G30" s="467"/>
      <c r="H30" s="467"/>
      <c r="I30" s="467"/>
      <c r="J30" s="467"/>
      <c r="K30" s="468"/>
      <c r="L30" s="469"/>
      <c r="M30" s="470"/>
      <c r="N30" s="470"/>
      <c r="O30" s="470"/>
      <c r="P30" s="471"/>
      <c r="Q30" s="469"/>
      <c r="R30" s="470"/>
      <c r="S30" s="470"/>
      <c r="T30" s="470"/>
      <c r="U30" s="470"/>
      <c r="V30" s="471"/>
      <c r="W30" s="472" t="s">
        <v>189</v>
      </c>
      <c r="X30" s="473"/>
      <c r="Y30" s="473"/>
      <c r="Z30" s="473"/>
      <c r="AA30" s="473"/>
      <c r="AB30" s="473"/>
      <c r="AC30" s="473"/>
      <c r="AD30" s="473"/>
      <c r="AE30" s="473"/>
      <c r="AF30" s="473"/>
      <c r="AG30" s="474"/>
      <c r="AH30" s="384">
        <v>97.4</v>
      </c>
      <c r="AI30" s="385"/>
      <c r="AJ30" s="385"/>
      <c r="AK30" s="385"/>
      <c r="AL30" s="385"/>
      <c r="AM30" s="385"/>
      <c r="AN30" s="385"/>
      <c r="AO30" s="385"/>
      <c r="AP30" s="385"/>
      <c r="AQ30" s="385"/>
      <c r="AR30" s="385"/>
      <c r="AS30" s="385"/>
      <c r="AT30" s="385"/>
      <c r="AU30" s="385"/>
      <c r="AV30" s="385"/>
      <c r="AW30" s="385"/>
      <c r="AX30" s="386"/>
      <c r="AY30" s="409"/>
      <c r="AZ30" s="410"/>
      <c r="BA30" s="410"/>
      <c r="BB30" s="411"/>
      <c r="BC30" s="387" t="s">
        <v>50</v>
      </c>
      <c r="BD30" s="388"/>
      <c r="BE30" s="388"/>
      <c r="BF30" s="388"/>
      <c r="BG30" s="388"/>
      <c r="BH30" s="388"/>
      <c r="BI30" s="388"/>
      <c r="BJ30" s="388"/>
      <c r="BK30" s="388"/>
      <c r="BL30" s="388"/>
      <c r="BM30" s="389"/>
      <c r="BN30" s="423">
        <v>1243857</v>
      </c>
      <c r="BO30" s="424"/>
      <c r="BP30" s="424"/>
      <c r="BQ30" s="424"/>
      <c r="BR30" s="424"/>
      <c r="BS30" s="424"/>
      <c r="BT30" s="424"/>
      <c r="BU30" s="425"/>
      <c r="BV30" s="423">
        <v>1240387</v>
      </c>
      <c r="BW30" s="424"/>
      <c r="BX30" s="424"/>
      <c r="BY30" s="424"/>
      <c r="BZ30" s="424"/>
      <c r="CA30" s="424"/>
      <c r="CB30" s="424"/>
      <c r="CC30" s="425"/>
      <c r="CD30" s="196"/>
      <c r="CE30" s="197"/>
      <c r="CF30" s="197"/>
      <c r="CG30" s="197"/>
      <c r="CH30" s="197"/>
      <c r="CI30" s="197"/>
      <c r="CJ30" s="197"/>
      <c r="CK30" s="197"/>
      <c r="CL30" s="197"/>
      <c r="CM30" s="197"/>
      <c r="CN30" s="197"/>
      <c r="CO30" s="197"/>
      <c r="CP30" s="197"/>
      <c r="CQ30" s="197"/>
      <c r="CR30" s="197"/>
      <c r="CS30" s="198"/>
      <c r="CT30" s="199"/>
      <c r="CU30" s="200"/>
      <c r="CV30" s="200"/>
      <c r="CW30" s="200"/>
      <c r="CX30" s="200"/>
      <c r="CY30" s="200"/>
      <c r="CZ30" s="200"/>
      <c r="DA30" s="201"/>
      <c r="DB30" s="199"/>
      <c r="DC30" s="200"/>
      <c r="DD30" s="200"/>
      <c r="DE30" s="200"/>
      <c r="DF30" s="200"/>
      <c r="DG30" s="200"/>
      <c r="DH30" s="200"/>
      <c r="DI30" s="201"/>
    </row>
    <row r="31" spans="1:113" ht="13.5" customHeight="1">
      <c r="A31" s="180"/>
      <c r="B31" s="202"/>
      <c r="DI31" s="203"/>
    </row>
    <row r="32" spans="1:113" ht="13.5" customHeight="1">
      <c r="A32" s="180"/>
      <c r="B32" s="204"/>
      <c r="C32" s="180" t="s">
        <v>190</v>
      </c>
      <c r="D32" s="180"/>
      <c r="E32" s="180"/>
      <c r="U32" s="179" t="s">
        <v>191</v>
      </c>
      <c r="AM32" s="179" t="s">
        <v>192</v>
      </c>
      <c r="BE32" s="179" t="s">
        <v>193</v>
      </c>
      <c r="BW32" s="179" t="s">
        <v>194</v>
      </c>
      <c r="CO32" s="179" t="s">
        <v>195</v>
      </c>
      <c r="DI32" s="203"/>
    </row>
    <row r="33" spans="1:113" ht="13.5" customHeight="1">
      <c r="A33" s="180"/>
      <c r="B33" s="204"/>
      <c r="C33" s="383" t="s">
        <v>196</v>
      </c>
      <c r="D33" s="383"/>
      <c r="E33" s="382" t="s">
        <v>197</v>
      </c>
      <c r="F33" s="382"/>
      <c r="G33" s="382"/>
      <c r="H33" s="382"/>
      <c r="I33" s="382"/>
      <c r="J33" s="382"/>
      <c r="K33" s="382"/>
      <c r="L33" s="382"/>
      <c r="M33" s="382"/>
      <c r="N33" s="382"/>
      <c r="O33" s="382"/>
      <c r="P33" s="382"/>
      <c r="Q33" s="382"/>
      <c r="R33" s="382"/>
      <c r="S33" s="382"/>
      <c r="T33" s="205"/>
      <c r="U33" s="383" t="s">
        <v>196</v>
      </c>
      <c r="V33" s="383"/>
      <c r="W33" s="382" t="s">
        <v>197</v>
      </c>
      <c r="X33" s="382"/>
      <c r="Y33" s="382"/>
      <c r="Z33" s="382"/>
      <c r="AA33" s="382"/>
      <c r="AB33" s="382"/>
      <c r="AC33" s="382"/>
      <c r="AD33" s="382"/>
      <c r="AE33" s="382"/>
      <c r="AF33" s="382"/>
      <c r="AG33" s="382"/>
      <c r="AH33" s="382"/>
      <c r="AI33" s="382"/>
      <c r="AJ33" s="382"/>
      <c r="AK33" s="382"/>
      <c r="AL33" s="205"/>
      <c r="AM33" s="383" t="s">
        <v>196</v>
      </c>
      <c r="AN33" s="383"/>
      <c r="AO33" s="382" t="s">
        <v>197</v>
      </c>
      <c r="AP33" s="382"/>
      <c r="AQ33" s="382"/>
      <c r="AR33" s="382"/>
      <c r="AS33" s="382"/>
      <c r="AT33" s="382"/>
      <c r="AU33" s="382"/>
      <c r="AV33" s="382"/>
      <c r="AW33" s="382"/>
      <c r="AX33" s="382"/>
      <c r="AY33" s="382"/>
      <c r="AZ33" s="382"/>
      <c r="BA33" s="382"/>
      <c r="BB33" s="382"/>
      <c r="BC33" s="382"/>
      <c r="BD33" s="206"/>
      <c r="BE33" s="382" t="s">
        <v>198</v>
      </c>
      <c r="BF33" s="382"/>
      <c r="BG33" s="382" t="s">
        <v>199</v>
      </c>
      <c r="BH33" s="382"/>
      <c r="BI33" s="382"/>
      <c r="BJ33" s="382"/>
      <c r="BK33" s="382"/>
      <c r="BL33" s="382"/>
      <c r="BM33" s="382"/>
      <c r="BN33" s="382"/>
      <c r="BO33" s="382"/>
      <c r="BP33" s="382"/>
      <c r="BQ33" s="382"/>
      <c r="BR33" s="382"/>
      <c r="BS33" s="382"/>
      <c r="BT33" s="382"/>
      <c r="BU33" s="382"/>
      <c r="BV33" s="206"/>
      <c r="BW33" s="383" t="s">
        <v>198</v>
      </c>
      <c r="BX33" s="383"/>
      <c r="BY33" s="382" t="s">
        <v>200</v>
      </c>
      <c r="BZ33" s="382"/>
      <c r="CA33" s="382"/>
      <c r="CB33" s="382"/>
      <c r="CC33" s="382"/>
      <c r="CD33" s="382"/>
      <c r="CE33" s="382"/>
      <c r="CF33" s="382"/>
      <c r="CG33" s="382"/>
      <c r="CH33" s="382"/>
      <c r="CI33" s="382"/>
      <c r="CJ33" s="382"/>
      <c r="CK33" s="382"/>
      <c r="CL33" s="382"/>
      <c r="CM33" s="382"/>
      <c r="CN33" s="205"/>
      <c r="CO33" s="383" t="s">
        <v>196</v>
      </c>
      <c r="CP33" s="383"/>
      <c r="CQ33" s="382" t="s">
        <v>201</v>
      </c>
      <c r="CR33" s="382"/>
      <c r="CS33" s="382"/>
      <c r="CT33" s="382"/>
      <c r="CU33" s="382"/>
      <c r="CV33" s="382"/>
      <c r="CW33" s="382"/>
      <c r="CX33" s="382"/>
      <c r="CY33" s="382"/>
      <c r="CZ33" s="382"/>
      <c r="DA33" s="382"/>
      <c r="DB33" s="382"/>
      <c r="DC33" s="382"/>
      <c r="DD33" s="382"/>
      <c r="DE33" s="382"/>
      <c r="DF33" s="205"/>
      <c r="DG33" s="381" t="s">
        <v>202</v>
      </c>
      <c r="DH33" s="381"/>
      <c r="DI33" s="207"/>
    </row>
    <row r="34" spans="1:113" ht="32.25" customHeight="1">
      <c r="A34" s="180"/>
      <c r="B34" s="204"/>
      <c r="C34" s="379">
        <f>IF(E34="","",1)</f>
        <v>1</v>
      </c>
      <c r="D34" s="379"/>
      <c r="E34" s="378" t="str">
        <f>IF('各会計、関係団体の財政状況及び健全化判断比率'!B7="","",'各会計、関係団体の財政状況及び健全化判断比率'!B7)</f>
        <v>一般会計</v>
      </c>
      <c r="F34" s="378"/>
      <c r="G34" s="378"/>
      <c r="H34" s="378"/>
      <c r="I34" s="378"/>
      <c r="J34" s="378"/>
      <c r="K34" s="378"/>
      <c r="L34" s="378"/>
      <c r="M34" s="378"/>
      <c r="N34" s="378"/>
      <c r="O34" s="378"/>
      <c r="P34" s="378"/>
      <c r="Q34" s="378"/>
      <c r="R34" s="378"/>
      <c r="S34" s="378"/>
      <c r="T34" s="180"/>
      <c r="U34" s="379">
        <f>IF(W34="","",MAX(C34:D43)+1)</f>
        <v>3</v>
      </c>
      <c r="V34" s="379"/>
      <c r="W34" s="378" t="str">
        <f>IF('各会計、関係団体の財政状況及び健全化判断比率'!B28="","",'各会計、関係団体の財政状況及び健全化判断比率'!B28)</f>
        <v>屋久島町国民健康保険事業特別会計</v>
      </c>
      <c r="X34" s="378"/>
      <c r="Y34" s="378"/>
      <c r="Z34" s="378"/>
      <c r="AA34" s="378"/>
      <c r="AB34" s="378"/>
      <c r="AC34" s="378"/>
      <c r="AD34" s="378"/>
      <c r="AE34" s="378"/>
      <c r="AF34" s="378"/>
      <c r="AG34" s="378"/>
      <c r="AH34" s="378"/>
      <c r="AI34" s="378"/>
      <c r="AJ34" s="378"/>
      <c r="AK34" s="378"/>
      <c r="AL34" s="180"/>
      <c r="AM34" s="379" t="str">
        <f>IF(AO34="","",MAX(C34:D43,U34:V43)+1)</f>
        <v/>
      </c>
      <c r="AN34" s="379"/>
      <c r="AO34" s="378"/>
      <c r="AP34" s="378"/>
      <c r="AQ34" s="378"/>
      <c r="AR34" s="378"/>
      <c r="AS34" s="378"/>
      <c r="AT34" s="378"/>
      <c r="AU34" s="378"/>
      <c r="AV34" s="378"/>
      <c r="AW34" s="378"/>
      <c r="AX34" s="378"/>
      <c r="AY34" s="378"/>
      <c r="AZ34" s="378"/>
      <c r="BA34" s="378"/>
      <c r="BB34" s="378"/>
      <c r="BC34" s="378"/>
      <c r="BD34" s="180"/>
      <c r="BE34" s="379">
        <f>IF(BG34="","",MAX(C34:D43,U34:V43,AM34:AN43)+1)</f>
        <v>6</v>
      </c>
      <c r="BF34" s="379"/>
      <c r="BG34" s="378" t="str">
        <f>IF('各会計、関係団体の財政状況及び健全化判断比率'!B31="","",'各会計、関係団体の財政状況及び健全化判断比率'!B31)</f>
        <v>屋久島町簡易水道事業特別会計</v>
      </c>
      <c r="BH34" s="378"/>
      <c r="BI34" s="378"/>
      <c r="BJ34" s="378"/>
      <c r="BK34" s="378"/>
      <c r="BL34" s="378"/>
      <c r="BM34" s="378"/>
      <c r="BN34" s="378"/>
      <c r="BO34" s="378"/>
      <c r="BP34" s="378"/>
      <c r="BQ34" s="378"/>
      <c r="BR34" s="378"/>
      <c r="BS34" s="378"/>
      <c r="BT34" s="378"/>
      <c r="BU34" s="378"/>
      <c r="BV34" s="180"/>
      <c r="BW34" s="379">
        <f>IF(BY34="","",MAX(C34:D43,U34:V43,AM34:AN43,BE34:BF43)+1)</f>
        <v>9</v>
      </c>
      <c r="BX34" s="379"/>
      <c r="BY34" s="378" t="str">
        <f>IF('各会計、関係団体の財政状況及び健全化判断比率'!B68="","",'各会計、関係団体の財政状況及び健全化判断比率'!B68)</f>
        <v>熊毛地区消防組合　一般会計</v>
      </c>
      <c r="BZ34" s="378"/>
      <c r="CA34" s="378"/>
      <c r="CB34" s="378"/>
      <c r="CC34" s="378"/>
      <c r="CD34" s="378"/>
      <c r="CE34" s="378"/>
      <c r="CF34" s="378"/>
      <c r="CG34" s="378"/>
      <c r="CH34" s="378"/>
      <c r="CI34" s="378"/>
      <c r="CJ34" s="378"/>
      <c r="CK34" s="378"/>
      <c r="CL34" s="378"/>
      <c r="CM34" s="378"/>
      <c r="CN34" s="180"/>
      <c r="CO34" s="379">
        <f>IF(CQ34="","",MAX(C34:D43,U34:V43,AM34:AN43,BE34:BF43,BW34:BX43)+1)</f>
        <v>13</v>
      </c>
      <c r="CP34" s="379"/>
      <c r="CQ34" s="378" t="str">
        <f>IF('各会計、関係団体の財政状況及び健全化判断比率'!BS7="","",'各会計、関係団体の財政状況及び健全化判断比率'!BS7)</f>
        <v>屋久島森林組合</v>
      </c>
      <c r="CR34" s="378"/>
      <c r="CS34" s="378"/>
      <c r="CT34" s="378"/>
      <c r="CU34" s="378"/>
      <c r="CV34" s="378"/>
      <c r="CW34" s="378"/>
      <c r="CX34" s="378"/>
      <c r="CY34" s="378"/>
      <c r="CZ34" s="378"/>
      <c r="DA34" s="378"/>
      <c r="DB34" s="378"/>
      <c r="DC34" s="378"/>
      <c r="DD34" s="378"/>
      <c r="DE34" s="378"/>
      <c r="DG34" s="380" t="str">
        <f>IF('各会計、関係団体の財政状況及び健全化判断比率'!BR7="","",'各会計、関係団体の財政状況及び健全化判断比率'!BR7)</f>
        <v>○</v>
      </c>
      <c r="DH34" s="380"/>
      <c r="DI34" s="207"/>
    </row>
    <row r="35" spans="1:113" ht="32.25" customHeight="1">
      <c r="A35" s="180"/>
      <c r="B35" s="204"/>
      <c r="C35" s="379">
        <f>IF(E35="","",C34+1)</f>
        <v>2</v>
      </c>
      <c r="D35" s="379"/>
      <c r="E35" s="378" t="str">
        <f>IF('各会計、関係団体の財政状況及び健全化判断比率'!B8="","",'各会計、関係団体の財政状況及び健全化判断比率'!B8)</f>
        <v>屋久島町診療所事業特別会計</v>
      </c>
      <c r="F35" s="378"/>
      <c r="G35" s="378"/>
      <c r="H35" s="378"/>
      <c r="I35" s="378"/>
      <c r="J35" s="378"/>
      <c r="K35" s="378"/>
      <c r="L35" s="378"/>
      <c r="M35" s="378"/>
      <c r="N35" s="378"/>
      <c r="O35" s="378"/>
      <c r="P35" s="378"/>
      <c r="Q35" s="378"/>
      <c r="R35" s="378"/>
      <c r="S35" s="378"/>
      <c r="T35" s="180"/>
      <c r="U35" s="379">
        <f>IF(W35="","",U34+1)</f>
        <v>4</v>
      </c>
      <c r="V35" s="379"/>
      <c r="W35" s="378" t="str">
        <f>IF('各会計、関係団体の財政状況及び健全化判断比率'!B29="","",'各会計、関係団体の財政状況及び健全化判断比率'!B29)</f>
        <v>屋久島町介護保険事業特別会計</v>
      </c>
      <c r="X35" s="378"/>
      <c r="Y35" s="378"/>
      <c r="Z35" s="378"/>
      <c r="AA35" s="378"/>
      <c r="AB35" s="378"/>
      <c r="AC35" s="378"/>
      <c r="AD35" s="378"/>
      <c r="AE35" s="378"/>
      <c r="AF35" s="378"/>
      <c r="AG35" s="378"/>
      <c r="AH35" s="378"/>
      <c r="AI35" s="378"/>
      <c r="AJ35" s="378"/>
      <c r="AK35" s="378"/>
      <c r="AL35" s="180"/>
      <c r="AM35" s="379" t="str">
        <f t="shared" ref="AM35:AM43" si="0">IF(AO35="","",AM34+1)</f>
        <v/>
      </c>
      <c r="AN35" s="379"/>
      <c r="AO35" s="378"/>
      <c r="AP35" s="378"/>
      <c r="AQ35" s="378"/>
      <c r="AR35" s="378"/>
      <c r="AS35" s="378"/>
      <c r="AT35" s="378"/>
      <c r="AU35" s="378"/>
      <c r="AV35" s="378"/>
      <c r="AW35" s="378"/>
      <c r="AX35" s="378"/>
      <c r="AY35" s="378"/>
      <c r="AZ35" s="378"/>
      <c r="BA35" s="378"/>
      <c r="BB35" s="378"/>
      <c r="BC35" s="378"/>
      <c r="BD35" s="180"/>
      <c r="BE35" s="379">
        <f t="shared" ref="BE35:BE43" si="1">IF(BG35="","",BE34+1)</f>
        <v>7</v>
      </c>
      <c r="BF35" s="379"/>
      <c r="BG35" s="378" t="str">
        <f>IF('各会計、関係団体の財政状況及び健全化判断比率'!B32="","",'各会計、関係団体の財政状況及び健全化判断比率'!B32)</f>
        <v>屋久島町農業集落排水事業特別会計</v>
      </c>
      <c r="BH35" s="378"/>
      <c r="BI35" s="378"/>
      <c r="BJ35" s="378"/>
      <c r="BK35" s="378"/>
      <c r="BL35" s="378"/>
      <c r="BM35" s="378"/>
      <c r="BN35" s="378"/>
      <c r="BO35" s="378"/>
      <c r="BP35" s="378"/>
      <c r="BQ35" s="378"/>
      <c r="BR35" s="378"/>
      <c r="BS35" s="378"/>
      <c r="BT35" s="378"/>
      <c r="BU35" s="378"/>
      <c r="BV35" s="180"/>
      <c r="BW35" s="379">
        <f t="shared" ref="BW35:BW43" si="2">IF(BY35="","",BW34+1)</f>
        <v>10</v>
      </c>
      <c r="BX35" s="379"/>
      <c r="BY35" s="378" t="str">
        <f>IF('各会計、関係団体の財政状況及び健全化判断比率'!B69="","",'各会計、関係団体の財政状況及び健全化判断比率'!B69)</f>
        <v>鹿児島県市町村総合事務組合　一般会計</v>
      </c>
      <c r="BZ35" s="378"/>
      <c r="CA35" s="378"/>
      <c r="CB35" s="378"/>
      <c r="CC35" s="378"/>
      <c r="CD35" s="378"/>
      <c r="CE35" s="378"/>
      <c r="CF35" s="378"/>
      <c r="CG35" s="378"/>
      <c r="CH35" s="378"/>
      <c r="CI35" s="378"/>
      <c r="CJ35" s="378"/>
      <c r="CK35" s="378"/>
      <c r="CL35" s="378"/>
      <c r="CM35" s="378"/>
      <c r="CN35" s="180"/>
      <c r="CO35" s="379" t="str">
        <f t="shared" ref="CO35:CO43" si="3">IF(CQ35="","",CO34+1)</f>
        <v/>
      </c>
      <c r="CP35" s="379"/>
      <c r="CQ35" s="378" t="str">
        <f>IF('各会計、関係団体の財政状況及び健全化判断比率'!BS8="","",'各会計、関係団体の財政状況及び健全化判断比率'!BS8)</f>
        <v/>
      </c>
      <c r="CR35" s="378"/>
      <c r="CS35" s="378"/>
      <c r="CT35" s="378"/>
      <c r="CU35" s="378"/>
      <c r="CV35" s="378"/>
      <c r="CW35" s="378"/>
      <c r="CX35" s="378"/>
      <c r="CY35" s="378"/>
      <c r="CZ35" s="378"/>
      <c r="DA35" s="378"/>
      <c r="DB35" s="378"/>
      <c r="DC35" s="378"/>
      <c r="DD35" s="378"/>
      <c r="DE35" s="378"/>
      <c r="DG35" s="380" t="str">
        <f>IF('各会計、関係団体の財政状況及び健全化判断比率'!BR8="","",'各会計、関係団体の財政状況及び健全化判断比率'!BR8)</f>
        <v/>
      </c>
      <c r="DH35" s="380"/>
      <c r="DI35" s="207"/>
    </row>
    <row r="36" spans="1:113" ht="32.25" customHeight="1">
      <c r="A36" s="180"/>
      <c r="B36" s="204"/>
      <c r="C36" s="379" t="str">
        <f>IF(E36="","",C35+1)</f>
        <v/>
      </c>
      <c r="D36" s="379"/>
      <c r="E36" s="378" t="str">
        <f>IF('各会計、関係団体の財政状況及び健全化判断比率'!B9="","",'各会計、関係団体の財政状況及び健全化判断比率'!B9)</f>
        <v/>
      </c>
      <c r="F36" s="378"/>
      <c r="G36" s="378"/>
      <c r="H36" s="378"/>
      <c r="I36" s="378"/>
      <c r="J36" s="378"/>
      <c r="K36" s="378"/>
      <c r="L36" s="378"/>
      <c r="M36" s="378"/>
      <c r="N36" s="378"/>
      <c r="O36" s="378"/>
      <c r="P36" s="378"/>
      <c r="Q36" s="378"/>
      <c r="R36" s="378"/>
      <c r="S36" s="378"/>
      <c r="T36" s="180"/>
      <c r="U36" s="379">
        <f t="shared" ref="U36:U43" si="4">IF(W36="","",U35+1)</f>
        <v>5</v>
      </c>
      <c r="V36" s="379"/>
      <c r="W36" s="378" t="str">
        <f>IF('各会計、関係団体の財政状況及び健全化判断比率'!B30="","",'各会計、関係団体の財政状況及び健全化判断比率'!B30)</f>
        <v>屋久島町後期高齢者医療事業特別会計</v>
      </c>
      <c r="X36" s="378"/>
      <c r="Y36" s="378"/>
      <c r="Z36" s="378"/>
      <c r="AA36" s="378"/>
      <c r="AB36" s="378"/>
      <c r="AC36" s="378"/>
      <c r="AD36" s="378"/>
      <c r="AE36" s="378"/>
      <c r="AF36" s="378"/>
      <c r="AG36" s="378"/>
      <c r="AH36" s="378"/>
      <c r="AI36" s="378"/>
      <c r="AJ36" s="378"/>
      <c r="AK36" s="378"/>
      <c r="AL36" s="180"/>
      <c r="AM36" s="379" t="str">
        <f t="shared" si="0"/>
        <v/>
      </c>
      <c r="AN36" s="379"/>
      <c r="AO36" s="378"/>
      <c r="AP36" s="378"/>
      <c r="AQ36" s="378"/>
      <c r="AR36" s="378"/>
      <c r="AS36" s="378"/>
      <c r="AT36" s="378"/>
      <c r="AU36" s="378"/>
      <c r="AV36" s="378"/>
      <c r="AW36" s="378"/>
      <c r="AX36" s="378"/>
      <c r="AY36" s="378"/>
      <c r="AZ36" s="378"/>
      <c r="BA36" s="378"/>
      <c r="BB36" s="378"/>
      <c r="BC36" s="378"/>
      <c r="BD36" s="180"/>
      <c r="BE36" s="379">
        <f t="shared" si="1"/>
        <v>8</v>
      </c>
      <c r="BF36" s="379"/>
      <c r="BG36" s="378" t="str">
        <f>IF('各会計、関係団体の財政状況及び健全化判断比率'!B33="","",'各会計、関係団体の財政状況及び健全化判断比率'!B33)</f>
        <v>屋久島町船舶事業特別会計</v>
      </c>
      <c r="BH36" s="378"/>
      <c r="BI36" s="378"/>
      <c r="BJ36" s="378"/>
      <c r="BK36" s="378"/>
      <c r="BL36" s="378"/>
      <c r="BM36" s="378"/>
      <c r="BN36" s="378"/>
      <c r="BO36" s="378"/>
      <c r="BP36" s="378"/>
      <c r="BQ36" s="378"/>
      <c r="BR36" s="378"/>
      <c r="BS36" s="378"/>
      <c r="BT36" s="378"/>
      <c r="BU36" s="378"/>
      <c r="BV36" s="180"/>
      <c r="BW36" s="379">
        <f t="shared" si="2"/>
        <v>11</v>
      </c>
      <c r="BX36" s="379"/>
      <c r="BY36" s="378" t="str">
        <f>IF('各会計、関係団体の財政状況及び健全化判断比率'!B70="","",'各会計、関係団体の財政状況及び健全化判断比率'!B70)</f>
        <v>鹿児島県後期高齢者医療広域連合　一般会計</v>
      </c>
      <c r="BZ36" s="378"/>
      <c r="CA36" s="378"/>
      <c r="CB36" s="378"/>
      <c r="CC36" s="378"/>
      <c r="CD36" s="378"/>
      <c r="CE36" s="378"/>
      <c r="CF36" s="378"/>
      <c r="CG36" s="378"/>
      <c r="CH36" s="378"/>
      <c r="CI36" s="378"/>
      <c r="CJ36" s="378"/>
      <c r="CK36" s="378"/>
      <c r="CL36" s="378"/>
      <c r="CM36" s="378"/>
      <c r="CN36" s="180"/>
      <c r="CO36" s="379" t="str">
        <f t="shared" si="3"/>
        <v/>
      </c>
      <c r="CP36" s="379"/>
      <c r="CQ36" s="378" t="str">
        <f>IF('各会計、関係団体の財政状況及び健全化判断比率'!BS9="","",'各会計、関係団体の財政状況及び健全化判断比率'!BS9)</f>
        <v/>
      </c>
      <c r="CR36" s="378"/>
      <c r="CS36" s="378"/>
      <c r="CT36" s="378"/>
      <c r="CU36" s="378"/>
      <c r="CV36" s="378"/>
      <c r="CW36" s="378"/>
      <c r="CX36" s="378"/>
      <c r="CY36" s="378"/>
      <c r="CZ36" s="378"/>
      <c r="DA36" s="378"/>
      <c r="DB36" s="378"/>
      <c r="DC36" s="378"/>
      <c r="DD36" s="378"/>
      <c r="DE36" s="378"/>
      <c r="DG36" s="380" t="str">
        <f>IF('各会計、関係団体の財政状況及び健全化判断比率'!BR9="","",'各会計、関係団体の財政状況及び健全化判断比率'!BR9)</f>
        <v/>
      </c>
      <c r="DH36" s="380"/>
      <c r="DI36" s="207"/>
    </row>
    <row r="37" spans="1:113" ht="32.25" customHeight="1">
      <c r="A37" s="180"/>
      <c r="B37" s="204"/>
      <c r="C37" s="379" t="str">
        <f>IF(E37="","",C36+1)</f>
        <v/>
      </c>
      <c r="D37" s="379"/>
      <c r="E37" s="378" t="str">
        <f>IF('各会計、関係団体の財政状況及び健全化判断比率'!B10="","",'各会計、関係団体の財政状況及び健全化判断比率'!B10)</f>
        <v/>
      </c>
      <c r="F37" s="378"/>
      <c r="G37" s="378"/>
      <c r="H37" s="378"/>
      <c r="I37" s="378"/>
      <c r="J37" s="378"/>
      <c r="K37" s="378"/>
      <c r="L37" s="378"/>
      <c r="M37" s="378"/>
      <c r="N37" s="378"/>
      <c r="O37" s="378"/>
      <c r="P37" s="378"/>
      <c r="Q37" s="378"/>
      <c r="R37" s="378"/>
      <c r="S37" s="378"/>
      <c r="T37" s="180"/>
      <c r="U37" s="379" t="str">
        <f t="shared" si="4"/>
        <v/>
      </c>
      <c r="V37" s="379"/>
      <c r="W37" s="378"/>
      <c r="X37" s="378"/>
      <c r="Y37" s="378"/>
      <c r="Z37" s="378"/>
      <c r="AA37" s="378"/>
      <c r="AB37" s="378"/>
      <c r="AC37" s="378"/>
      <c r="AD37" s="378"/>
      <c r="AE37" s="378"/>
      <c r="AF37" s="378"/>
      <c r="AG37" s="378"/>
      <c r="AH37" s="378"/>
      <c r="AI37" s="378"/>
      <c r="AJ37" s="378"/>
      <c r="AK37" s="378"/>
      <c r="AL37" s="180"/>
      <c r="AM37" s="379" t="str">
        <f t="shared" si="0"/>
        <v/>
      </c>
      <c r="AN37" s="379"/>
      <c r="AO37" s="378"/>
      <c r="AP37" s="378"/>
      <c r="AQ37" s="378"/>
      <c r="AR37" s="378"/>
      <c r="AS37" s="378"/>
      <c r="AT37" s="378"/>
      <c r="AU37" s="378"/>
      <c r="AV37" s="378"/>
      <c r="AW37" s="378"/>
      <c r="AX37" s="378"/>
      <c r="AY37" s="378"/>
      <c r="AZ37" s="378"/>
      <c r="BA37" s="378"/>
      <c r="BB37" s="378"/>
      <c r="BC37" s="378"/>
      <c r="BD37" s="180"/>
      <c r="BE37" s="379" t="str">
        <f t="shared" si="1"/>
        <v/>
      </c>
      <c r="BF37" s="379"/>
      <c r="BG37" s="378"/>
      <c r="BH37" s="378"/>
      <c r="BI37" s="378"/>
      <c r="BJ37" s="378"/>
      <c r="BK37" s="378"/>
      <c r="BL37" s="378"/>
      <c r="BM37" s="378"/>
      <c r="BN37" s="378"/>
      <c r="BO37" s="378"/>
      <c r="BP37" s="378"/>
      <c r="BQ37" s="378"/>
      <c r="BR37" s="378"/>
      <c r="BS37" s="378"/>
      <c r="BT37" s="378"/>
      <c r="BU37" s="378"/>
      <c r="BV37" s="180"/>
      <c r="BW37" s="379">
        <f t="shared" si="2"/>
        <v>12</v>
      </c>
      <c r="BX37" s="379"/>
      <c r="BY37" s="378" t="str">
        <f>IF('各会計、関係団体の財政状況及び健全化判断比率'!B71="","",'各会計、関係団体の財政状況及び健全化判断比率'!B71)</f>
        <v>鹿児島県後期高齢者医療広域連合　後期高齢者医療特別会計</v>
      </c>
      <c r="BZ37" s="378"/>
      <c r="CA37" s="378"/>
      <c r="CB37" s="378"/>
      <c r="CC37" s="378"/>
      <c r="CD37" s="378"/>
      <c r="CE37" s="378"/>
      <c r="CF37" s="378"/>
      <c r="CG37" s="378"/>
      <c r="CH37" s="378"/>
      <c r="CI37" s="378"/>
      <c r="CJ37" s="378"/>
      <c r="CK37" s="378"/>
      <c r="CL37" s="378"/>
      <c r="CM37" s="378"/>
      <c r="CN37" s="180"/>
      <c r="CO37" s="379" t="str">
        <f t="shared" si="3"/>
        <v/>
      </c>
      <c r="CP37" s="379"/>
      <c r="CQ37" s="378" t="str">
        <f>IF('各会計、関係団体の財政状況及び健全化判断比率'!BS10="","",'各会計、関係団体の財政状況及び健全化判断比率'!BS10)</f>
        <v/>
      </c>
      <c r="CR37" s="378"/>
      <c r="CS37" s="378"/>
      <c r="CT37" s="378"/>
      <c r="CU37" s="378"/>
      <c r="CV37" s="378"/>
      <c r="CW37" s="378"/>
      <c r="CX37" s="378"/>
      <c r="CY37" s="378"/>
      <c r="CZ37" s="378"/>
      <c r="DA37" s="378"/>
      <c r="DB37" s="378"/>
      <c r="DC37" s="378"/>
      <c r="DD37" s="378"/>
      <c r="DE37" s="378"/>
      <c r="DG37" s="380" t="str">
        <f>IF('各会計、関係団体の財政状況及び健全化判断比率'!BR10="","",'各会計、関係団体の財政状況及び健全化判断比率'!BR10)</f>
        <v/>
      </c>
      <c r="DH37" s="380"/>
      <c r="DI37" s="207"/>
    </row>
    <row r="38" spans="1:113" ht="32.25" customHeight="1">
      <c r="A38" s="180"/>
      <c r="B38" s="204"/>
      <c r="C38" s="379" t="str">
        <f t="shared" ref="C38:C43" si="5">IF(E38="","",C37+1)</f>
        <v/>
      </c>
      <c r="D38" s="379"/>
      <c r="E38" s="378" t="str">
        <f>IF('各会計、関係団体の財政状況及び健全化判断比率'!B11="","",'各会計、関係団体の財政状況及び健全化判断比率'!B11)</f>
        <v/>
      </c>
      <c r="F38" s="378"/>
      <c r="G38" s="378"/>
      <c r="H38" s="378"/>
      <c r="I38" s="378"/>
      <c r="J38" s="378"/>
      <c r="K38" s="378"/>
      <c r="L38" s="378"/>
      <c r="M38" s="378"/>
      <c r="N38" s="378"/>
      <c r="O38" s="378"/>
      <c r="P38" s="378"/>
      <c r="Q38" s="378"/>
      <c r="R38" s="378"/>
      <c r="S38" s="378"/>
      <c r="T38" s="180"/>
      <c r="U38" s="379" t="str">
        <f t="shared" si="4"/>
        <v/>
      </c>
      <c r="V38" s="379"/>
      <c r="W38" s="378"/>
      <c r="X38" s="378"/>
      <c r="Y38" s="378"/>
      <c r="Z38" s="378"/>
      <c r="AA38" s="378"/>
      <c r="AB38" s="378"/>
      <c r="AC38" s="378"/>
      <c r="AD38" s="378"/>
      <c r="AE38" s="378"/>
      <c r="AF38" s="378"/>
      <c r="AG38" s="378"/>
      <c r="AH38" s="378"/>
      <c r="AI38" s="378"/>
      <c r="AJ38" s="378"/>
      <c r="AK38" s="378"/>
      <c r="AL38" s="180"/>
      <c r="AM38" s="379" t="str">
        <f t="shared" si="0"/>
        <v/>
      </c>
      <c r="AN38" s="379"/>
      <c r="AO38" s="378"/>
      <c r="AP38" s="378"/>
      <c r="AQ38" s="378"/>
      <c r="AR38" s="378"/>
      <c r="AS38" s="378"/>
      <c r="AT38" s="378"/>
      <c r="AU38" s="378"/>
      <c r="AV38" s="378"/>
      <c r="AW38" s="378"/>
      <c r="AX38" s="378"/>
      <c r="AY38" s="378"/>
      <c r="AZ38" s="378"/>
      <c r="BA38" s="378"/>
      <c r="BB38" s="378"/>
      <c r="BC38" s="378"/>
      <c r="BD38" s="180"/>
      <c r="BE38" s="379" t="str">
        <f t="shared" si="1"/>
        <v/>
      </c>
      <c r="BF38" s="379"/>
      <c r="BG38" s="378"/>
      <c r="BH38" s="378"/>
      <c r="BI38" s="378"/>
      <c r="BJ38" s="378"/>
      <c r="BK38" s="378"/>
      <c r="BL38" s="378"/>
      <c r="BM38" s="378"/>
      <c r="BN38" s="378"/>
      <c r="BO38" s="378"/>
      <c r="BP38" s="378"/>
      <c r="BQ38" s="378"/>
      <c r="BR38" s="378"/>
      <c r="BS38" s="378"/>
      <c r="BT38" s="378"/>
      <c r="BU38" s="378"/>
      <c r="BV38" s="180"/>
      <c r="BW38" s="379" t="str">
        <f t="shared" si="2"/>
        <v/>
      </c>
      <c r="BX38" s="379"/>
      <c r="BY38" s="378" t="str">
        <f>IF('各会計、関係団体の財政状況及び健全化判断比率'!B72="","",'各会計、関係団体の財政状況及び健全化判断比率'!B72)</f>
        <v/>
      </c>
      <c r="BZ38" s="378"/>
      <c r="CA38" s="378"/>
      <c r="CB38" s="378"/>
      <c r="CC38" s="378"/>
      <c r="CD38" s="378"/>
      <c r="CE38" s="378"/>
      <c r="CF38" s="378"/>
      <c r="CG38" s="378"/>
      <c r="CH38" s="378"/>
      <c r="CI38" s="378"/>
      <c r="CJ38" s="378"/>
      <c r="CK38" s="378"/>
      <c r="CL38" s="378"/>
      <c r="CM38" s="378"/>
      <c r="CN38" s="180"/>
      <c r="CO38" s="379" t="str">
        <f t="shared" si="3"/>
        <v/>
      </c>
      <c r="CP38" s="379"/>
      <c r="CQ38" s="378" t="str">
        <f>IF('各会計、関係団体の財政状況及び健全化判断比率'!BS11="","",'各会計、関係団体の財政状況及び健全化判断比率'!BS11)</f>
        <v/>
      </c>
      <c r="CR38" s="378"/>
      <c r="CS38" s="378"/>
      <c r="CT38" s="378"/>
      <c r="CU38" s="378"/>
      <c r="CV38" s="378"/>
      <c r="CW38" s="378"/>
      <c r="CX38" s="378"/>
      <c r="CY38" s="378"/>
      <c r="CZ38" s="378"/>
      <c r="DA38" s="378"/>
      <c r="DB38" s="378"/>
      <c r="DC38" s="378"/>
      <c r="DD38" s="378"/>
      <c r="DE38" s="378"/>
      <c r="DG38" s="380" t="str">
        <f>IF('各会計、関係団体の財政状況及び健全化判断比率'!BR11="","",'各会計、関係団体の財政状況及び健全化判断比率'!BR11)</f>
        <v/>
      </c>
      <c r="DH38" s="380"/>
      <c r="DI38" s="207"/>
    </row>
    <row r="39" spans="1:113" ht="32.25" customHeight="1">
      <c r="A39" s="180"/>
      <c r="B39" s="204"/>
      <c r="C39" s="379" t="str">
        <f t="shared" si="5"/>
        <v/>
      </c>
      <c r="D39" s="379"/>
      <c r="E39" s="378" t="str">
        <f>IF('各会計、関係団体の財政状況及び健全化判断比率'!B12="","",'各会計、関係団体の財政状況及び健全化判断比率'!B12)</f>
        <v/>
      </c>
      <c r="F39" s="378"/>
      <c r="G39" s="378"/>
      <c r="H39" s="378"/>
      <c r="I39" s="378"/>
      <c r="J39" s="378"/>
      <c r="K39" s="378"/>
      <c r="L39" s="378"/>
      <c r="M39" s="378"/>
      <c r="N39" s="378"/>
      <c r="O39" s="378"/>
      <c r="P39" s="378"/>
      <c r="Q39" s="378"/>
      <c r="R39" s="378"/>
      <c r="S39" s="378"/>
      <c r="T39" s="180"/>
      <c r="U39" s="379" t="str">
        <f t="shared" si="4"/>
        <v/>
      </c>
      <c r="V39" s="379"/>
      <c r="W39" s="378"/>
      <c r="X39" s="378"/>
      <c r="Y39" s="378"/>
      <c r="Z39" s="378"/>
      <c r="AA39" s="378"/>
      <c r="AB39" s="378"/>
      <c r="AC39" s="378"/>
      <c r="AD39" s="378"/>
      <c r="AE39" s="378"/>
      <c r="AF39" s="378"/>
      <c r="AG39" s="378"/>
      <c r="AH39" s="378"/>
      <c r="AI39" s="378"/>
      <c r="AJ39" s="378"/>
      <c r="AK39" s="378"/>
      <c r="AL39" s="180"/>
      <c r="AM39" s="379" t="str">
        <f t="shared" si="0"/>
        <v/>
      </c>
      <c r="AN39" s="379"/>
      <c r="AO39" s="378"/>
      <c r="AP39" s="378"/>
      <c r="AQ39" s="378"/>
      <c r="AR39" s="378"/>
      <c r="AS39" s="378"/>
      <c r="AT39" s="378"/>
      <c r="AU39" s="378"/>
      <c r="AV39" s="378"/>
      <c r="AW39" s="378"/>
      <c r="AX39" s="378"/>
      <c r="AY39" s="378"/>
      <c r="AZ39" s="378"/>
      <c r="BA39" s="378"/>
      <c r="BB39" s="378"/>
      <c r="BC39" s="378"/>
      <c r="BD39" s="180"/>
      <c r="BE39" s="379" t="str">
        <f t="shared" si="1"/>
        <v/>
      </c>
      <c r="BF39" s="379"/>
      <c r="BG39" s="378"/>
      <c r="BH39" s="378"/>
      <c r="BI39" s="378"/>
      <c r="BJ39" s="378"/>
      <c r="BK39" s="378"/>
      <c r="BL39" s="378"/>
      <c r="BM39" s="378"/>
      <c r="BN39" s="378"/>
      <c r="BO39" s="378"/>
      <c r="BP39" s="378"/>
      <c r="BQ39" s="378"/>
      <c r="BR39" s="378"/>
      <c r="BS39" s="378"/>
      <c r="BT39" s="378"/>
      <c r="BU39" s="378"/>
      <c r="BV39" s="180"/>
      <c r="BW39" s="379" t="str">
        <f t="shared" si="2"/>
        <v/>
      </c>
      <c r="BX39" s="379"/>
      <c r="BY39" s="378" t="str">
        <f>IF('各会計、関係団体の財政状況及び健全化判断比率'!B73="","",'各会計、関係団体の財政状況及び健全化判断比率'!B73)</f>
        <v/>
      </c>
      <c r="BZ39" s="378"/>
      <c r="CA39" s="378"/>
      <c r="CB39" s="378"/>
      <c r="CC39" s="378"/>
      <c r="CD39" s="378"/>
      <c r="CE39" s="378"/>
      <c r="CF39" s="378"/>
      <c r="CG39" s="378"/>
      <c r="CH39" s="378"/>
      <c r="CI39" s="378"/>
      <c r="CJ39" s="378"/>
      <c r="CK39" s="378"/>
      <c r="CL39" s="378"/>
      <c r="CM39" s="378"/>
      <c r="CN39" s="180"/>
      <c r="CO39" s="379" t="str">
        <f t="shared" si="3"/>
        <v/>
      </c>
      <c r="CP39" s="379"/>
      <c r="CQ39" s="378" t="str">
        <f>IF('各会計、関係団体の財政状況及び健全化判断比率'!BS12="","",'各会計、関係団体の財政状況及び健全化判断比率'!BS12)</f>
        <v/>
      </c>
      <c r="CR39" s="378"/>
      <c r="CS39" s="378"/>
      <c r="CT39" s="378"/>
      <c r="CU39" s="378"/>
      <c r="CV39" s="378"/>
      <c r="CW39" s="378"/>
      <c r="CX39" s="378"/>
      <c r="CY39" s="378"/>
      <c r="CZ39" s="378"/>
      <c r="DA39" s="378"/>
      <c r="DB39" s="378"/>
      <c r="DC39" s="378"/>
      <c r="DD39" s="378"/>
      <c r="DE39" s="378"/>
      <c r="DG39" s="380" t="str">
        <f>IF('各会計、関係団体の財政状況及び健全化判断比率'!BR12="","",'各会計、関係団体の財政状況及び健全化判断比率'!BR12)</f>
        <v/>
      </c>
      <c r="DH39" s="380"/>
      <c r="DI39" s="207"/>
    </row>
    <row r="40" spans="1:113" ht="32.25" customHeight="1">
      <c r="A40" s="180"/>
      <c r="B40" s="204"/>
      <c r="C40" s="379" t="str">
        <f t="shared" si="5"/>
        <v/>
      </c>
      <c r="D40" s="379"/>
      <c r="E40" s="378" t="str">
        <f>IF('各会計、関係団体の財政状況及び健全化判断比率'!B13="","",'各会計、関係団体の財政状況及び健全化判断比率'!B13)</f>
        <v/>
      </c>
      <c r="F40" s="378"/>
      <c r="G40" s="378"/>
      <c r="H40" s="378"/>
      <c r="I40" s="378"/>
      <c r="J40" s="378"/>
      <c r="K40" s="378"/>
      <c r="L40" s="378"/>
      <c r="M40" s="378"/>
      <c r="N40" s="378"/>
      <c r="O40" s="378"/>
      <c r="P40" s="378"/>
      <c r="Q40" s="378"/>
      <c r="R40" s="378"/>
      <c r="S40" s="378"/>
      <c r="T40" s="180"/>
      <c r="U40" s="379" t="str">
        <f t="shared" si="4"/>
        <v/>
      </c>
      <c r="V40" s="379"/>
      <c r="W40" s="378"/>
      <c r="X40" s="378"/>
      <c r="Y40" s="378"/>
      <c r="Z40" s="378"/>
      <c r="AA40" s="378"/>
      <c r="AB40" s="378"/>
      <c r="AC40" s="378"/>
      <c r="AD40" s="378"/>
      <c r="AE40" s="378"/>
      <c r="AF40" s="378"/>
      <c r="AG40" s="378"/>
      <c r="AH40" s="378"/>
      <c r="AI40" s="378"/>
      <c r="AJ40" s="378"/>
      <c r="AK40" s="378"/>
      <c r="AL40" s="180"/>
      <c r="AM40" s="379" t="str">
        <f t="shared" si="0"/>
        <v/>
      </c>
      <c r="AN40" s="379"/>
      <c r="AO40" s="378"/>
      <c r="AP40" s="378"/>
      <c r="AQ40" s="378"/>
      <c r="AR40" s="378"/>
      <c r="AS40" s="378"/>
      <c r="AT40" s="378"/>
      <c r="AU40" s="378"/>
      <c r="AV40" s="378"/>
      <c r="AW40" s="378"/>
      <c r="AX40" s="378"/>
      <c r="AY40" s="378"/>
      <c r="AZ40" s="378"/>
      <c r="BA40" s="378"/>
      <c r="BB40" s="378"/>
      <c r="BC40" s="378"/>
      <c r="BD40" s="180"/>
      <c r="BE40" s="379" t="str">
        <f t="shared" si="1"/>
        <v/>
      </c>
      <c r="BF40" s="379"/>
      <c r="BG40" s="378"/>
      <c r="BH40" s="378"/>
      <c r="BI40" s="378"/>
      <c r="BJ40" s="378"/>
      <c r="BK40" s="378"/>
      <c r="BL40" s="378"/>
      <c r="BM40" s="378"/>
      <c r="BN40" s="378"/>
      <c r="BO40" s="378"/>
      <c r="BP40" s="378"/>
      <c r="BQ40" s="378"/>
      <c r="BR40" s="378"/>
      <c r="BS40" s="378"/>
      <c r="BT40" s="378"/>
      <c r="BU40" s="378"/>
      <c r="BV40" s="180"/>
      <c r="BW40" s="379" t="str">
        <f t="shared" si="2"/>
        <v/>
      </c>
      <c r="BX40" s="379"/>
      <c r="BY40" s="378" t="str">
        <f>IF('各会計、関係団体の財政状況及び健全化判断比率'!B74="","",'各会計、関係団体の財政状況及び健全化判断比率'!B74)</f>
        <v/>
      </c>
      <c r="BZ40" s="378"/>
      <c r="CA40" s="378"/>
      <c r="CB40" s="378"/>
      <c r="CC40" s="378"/>
      <c r="CD40" s="378"/>
      <c r="CE40" s="378"/>
      <c r="CF40" s="378"/>
      <c r="CG40" s="378"/>
      <c r="CH40" s="378"/>
      <c r="CI40" s="378"/>
      <c r="CJ40" s="378"/>
      <c r="CK40" s="378"/>
      <c r="CL40" s="378"/>
      <c r="CM40" s="378"/>
      <c r="CN40" s="180"/>
      <c r="CO40" s="379" t="str">
        <f t="shared" si="3"/>
        <v/>
      </c>
      <c r="CP40" s="379"/>
      <c r="CQ40" s="378" t="str">
        <f>IF('各会計、関係団体の財政状況及び健全化判断比率'!BS13="","",'各会計、関係団体の財政状況及び健全化判断比率'!BS13)</f>
        <v/>
      </c>
      <c r="CR40" s="378"/>
      <c r="CS40" s="378"/>
      <c r="CT40" s="378"/>
      <c r="CU40" s="378"/>
      <c r="CV40" s="378"/>
      <c r="CW40" s="378"/>
      <c r="CX40" s="378"/>
      <c r="CY40" s="378"/>
      <c r="CZ40" s="378"/>
      <c r="DA40" s="378"/>
      <c r="DB40" s="378"/>
      <c r="DC40" s="378"/>
      <c r="DD40" s="378"/>
      <c r="DE40" s="378"/>
      <c r="DG40" s="380" t="str">
        <f>IF('各会計、関係団体の財政状況及び健全化判断比率'!BR13="","",'各会計、関係団体の財政状況及び健全化判断比率'!BR13)</f>
        <v/>
      </c>
      <c r="DH40" s="380"/>
      <c r="DI40" s="207"/>
    </row>
    <row r="41" spans="1:113" ht="32.25" customHeight="1">
      <c r="A41" s="180"/>
      <c r="B41" s="204"/>
      <c r="C41" s="379" t="str">
        <f t="shared" si="5"/>
        <v/>
      </c>
      <c r="D41" s="379"/>
      <c r="E41" s="378" t="str">
        <f>IF('各会計、関係団体の財政状況及び健全化判断比率'!B14="","",'各会計、関係団体の財政状況及び健全化判断比率'!B14)</f>
        <v/>
      </c>
      <c r="F41" s="378"/>
      <c r="G41" s="378"/>
      <c r="H41" s="378"/>
      <c r="I41" s="378"/>
      <c r="J41" s="378"/>
      <c r="K41" s="378"/>
      <c r="L41" s="378"/>
      <c r="M41" s="378"/>
      <c r="N41" s="378"/>
      <c r="O41" s="378"/>
      <c r="P41" s="378"/>
      <c r="Q41" s="378"/>
      <c r="R41" s="378"/>
      <c r="S41" s="378"/>
      <c r="T41" s="180"/>
      <c r="U41" s="379" t="str">
        <f t="shared" si="4"/>
        <v/>
      </c>
      <c r="V41" s="379"/>
      <c r="W41" s="378"/>
      <c r="X41" s="378"/>
      <c r="Y41" s="378"/>
      <c r="Z41" s="378"/>
      <c r="AA41" s="378"/>
      <c r="AB41" s="378"/>
      <c r="AC41" s="378"/>
      <c r="AD41" s="378"/>
      <c r="AE41" s="378"/>
      <c r="AF41" s="378"/>
      <c r="AG41" s="378"/>
      <c r="AH41" s="378"/>
      <c r="AI41" s="378"/>
      <c r="AJ41" s="378"/>
      <c r="AK41" s="378"/>
      <c r="AL41" s="180"/>
      <c r="AM41" s="379" t="str">
        <f t="shared" si="0"/>
        <v/>
      </c>
      <c r="AN41" s="379"/>
      <c r="AO41" s="378"/>
      <c r="AP41" s="378"/>
      <c r="AQ41" s="378"/>
      <c r="AR41" s="378"/>
      <c r="AS41" s="378"/>
      <c r="AT41" s="378"/>
      <c r="AU41" s="378"/>
      <c r="AV41" s="378"/>
      <c r="AW41" s="378"/>
      <c r="AX41" s="378"/>
      <c r="AY41" s="378"/>
      <c r="AZ41" s="378"/>
      <c r="BA41" s="378"/>
      <c r="BB41" s="378"/>
      <c r="BC41" s="378"/>
      <c r="BD41" s="180"/>
      <c r="BE41" s="379" t="str">
        <f t="shared" si="1"/>
        <v/>
      </c>
      <c r="BF41" s="379"/>
      <c r="BG41" s="378"/>
      <c r="BH41" s="378"/>
      <c r="BI41" s="378"/>
      <c r="BJ41" s="378"/>
      <c r="BK41" s="378"/>
      <c r="BL41" s="378"/>
      <c r="BM41" s="378"/>
      <c r="BN41" s="378"/>
      <c r="BO41" s="378"/>
      <c r="BP41" s="378"/>
      <c r="BQ41" s="378"/>
      <c r="BR41" s="378"/>
      <c r="BS41" s="378"/>
      <c r="BT41" s="378"/>
      <c r="BU41" s="378"/>
      <c r="BV41" s="180"/>
      <c r="BW41" s="379" t="str">
        <f t="shared" si="2"/>
        <v/>
      </c>
      <c r="BX41" s="379"/>
      <c r="BY41" s="378" t="str">
        <f>IF('各会計、関係団体の財政状況及び健全化判断比率'!B75="","",'各会計、関係団体の財政状況及び健全化判断比率'!B75)</f>
        <v/>
      </c>
      <c r="BZ41" s="378"/>
      <c r="CA41" s="378"/>
      <c r="CB41" s="378"/>
      <c r="CC41" s="378"/>
      <c r="CD41" s="378"/>
      <c r="CE41" s="378"/>
      <c r="CF41" s="378"/>
      <c r="CG41" s="378"/>
      <c r="CH41" s="378"/>
      <c r="CI41" s="378"/>
      <c r="CJ41" s="378"/>
      <c r="CK41" s="378"/>
      <c r="CL41" s="378"/>
      <c r="CM41" s="378"/>
      <c r="CN41" s="180"/>
      <c r="CO41" s="379" t="str">
        <f t="shared" si="3"/>
        <v/>
      </c>
      <c r="CP41" s="379"/>
      <c r="CQ41" s="378" t="str">
        <f>IF('各会計、関係団体の財政状況及び健全化判断比率'!BS14="","",'各会計、関係団体の財政状況及び健全化判断比率'!BS14)</f>
        <v/>
      </c>
      <c r="CR41" s="378"/>
      <c r="CS41" s="378"/>
      <c r="CT41" s="378"/>
      <c r="CU41" s="378"/>
      <c r="CV41" s="378"/>
      <c r="CW41" s="378"/>
      <c r="CX41" s="378"/>
      <c r="CY41" s="378"/>
      <c r="CZ41" s="378"/>
      <c r="DA41" s="378"/>
      <c r="DB41" s="378"/>
      <c r="DC41" s="378"/>
      <c r="DD41" s="378"/>
      <c r="DE41" s="378"/>
      <c r="DG41" s="380" t="str">
        <f>IF('各会計、関係団体の財政状況及び健全化判断比率'!BR14="","",'各会計、関係団体の財政状況及び健全化判断比率'!BR14)</f>
        <v/>
      </c>
      <c r="DH41" s="380"/>
      <c r="DI41" s="207"/>
    </row>
    <row r="42" spans="1:113" ht="32.25" customHeight="1">
      <c r="B42" s="204"/>
      <c r="C42" s="379" t="str">
        <f t="shared" si="5"/>
        <v/>
      </c>
      <c r="D42" s="379"/>
      <c r="E42" s="378" t="str">
        <f>IF('各会計、関係団体の財政状況及び健全化判断比率'!B15="","",'各会計、関係団体の財政状況及び健全化判断比率'!B15)</f>
        <v/>
      </c>
      <c r="F42" s="378"/>
      <c r="G42" s="378"/>
      <c r="H42" s="378"/>
      <c r="I42" s="378"/>
      <c r="J42" s="378"/>
      <c r="K42" s="378"/>
      <c r="L42" s="378"/>
      <c r="M42" s="378"/>
      <c r="N42" s="378"/>
      <c r="O42" s="378"/>
      <c r="P42" s="378"/>
      <c r="Q42" s="378"/>
      <c r="R42" s="378"/>
      <c r="S42" s="378"/>
      <c r="T42" s="180"/>
      <c r="U42" s="379" t="str">
        <f t="shared" si="4"/>
        <v/>
      </c>
      <c r="V42" s="379"/>
      <c r="W42" s="378"/>
      <c r="X42" s="378"/>
      <c r="Y42" s="378"/>
      <c r="Z42" s="378"/>
      <c r="AA42" s="378"/>
      <c r="AB42" s="378"/>
      <c r="AC42" s="378"/>
      <c r="AD42" s="378"/>
      <c r="AE42" s="378"/>
      <c r="AF42" s="378"/>
      <c r="AG42" s="378"/>
      <c r="AH42" s="378"/>
      <c r="AI42" s="378"/>
      <c r="AJ42" s="378"/>
      <c r="AK42" s="378"/>
      <c r="AL42" s="180"/>
      <c r="AM42" s="379" t="str">
        <f t="shared" si="0"/>
        <v/>
      </c>
      <c r="AN42" s="379"/>
      <c r="AO42" s="378"/>
      <c r="AP42" s="378"/>
      <c r="AQ42" s="378"/>
      <c r="AR42" s="378"/>
      <c r="AS42" s="378"/>
      <c r="AT42" s="378"/>
      <c r="AU42" s="378"/>
      <c r="AV42" s="378"/>
      <c r="AW42" s="378"/>
      <c r="AX42" s="378"/>
      <c r="AY42" s="378"/>
      <c r="AZ42" s="378"/>
      <c r="BA42" s="378"/>
      <c r="BB42" s="378"/>
      <c r="BC42" s="378"/>
      <c r="BD42" s="180"/>
      <c r="BE42" s="379" t="str">
        <f t="shared" si="1"/>
        <v/>
      </c>
      <c r="BF42" s="379"/>
      <c r="BG42" s="378"/>
      <c r="BH42" s="378"/>
      <c r="BI42" s="378"/>
      <c r="BJ42" s="378"/>
      <c r="BK42" s="378"/>
      <c r="BL42" s="378"/>
      <c r="BM42" s="378"/>
      <c r="BN42" s="378"/>
      <c r="BO42" s="378"/>
      <c r="BP42" s="378"/>
      <c r="BQ42" s="378"/>
      <c r="BR42" s="378"/>
      <c r="BS42" s="378"/>
      <c r="BT42" s="378"/>
      <c r="BU42" s="378"/>
      <c r="BV42" s="180"/>
      <c r="BW42" s="379" t="str">
        <f t="shared" si="2"/>
        <v/>
      </c>
      <c r="BX42" s="379"/>
      <c r="BY42" s="378" t="str">
        <f>IF('各会計、関係団体の財政状況及び健全化判断比率'!B76="","",'各会計、関係団体の財政状況及び健全化判断比率'!B76)</f>
        <v/>
      </c>
      <c r="BZ42" s="378"/>
      <c r="CA42" s="378"/>
      <c r="CB42" s="378"/>
      <c r="CC42" s="378"/>
      <c r="CD42" s="378"/>
      <c r="CE42" s="378"/>
      <c r="CF42" s="378"/>
      <c r="CG42" s="378"/>
      <c r="CH42" s="378"/>
      <c r="CI42" s="378"/>
      <c r="CJ42" s="378"/>
      <c r="CK42" s="378"/>
      <c r="CL42" s="378"/>
      <c r="CM42" s="378"/>
      <c r="CN42" s="180"/>
      <c r="CO42" s="379" t="str">
        <f t="shared" si="3"/>
        <v/>
      </c>
      <c r="CP42" s="379"/>
      <c r="CQ42" s="378" t="str">
        <f>IF('各会計、関係団体の財政状況及び健全化判断比率'!BS15="","",'各会計、関係団体の財政状況及び健全化判断比率'!BS15)</f>
        <v/>
      </c>
      <c r="CR42" s="378"/>
      <c r="CS42" s="378"/>
      <c r="CT42" s="378"/>
      <c r="CU42" s="378"/>
      <c r="CV42" s="378"/>
      <c r="CW42" s="378"/>
      <c r="CX42" s="378"/>
      <c r="CY42" s="378"/>
      <c r="CZ42" s="378"/>
      <c r="DA42" s="378"/>
      <c r="DB42" s="378"/>
      <c r="DC42" s="378"/>
      <c r="DD42" s="378"/>
      <c r="DE42" s="378"/>
      <c r="DG42" s="380" t="str">
        <f>IF('各会計、関係団体の財政状況及び健全化判断比率'!BR15="","",'各会計、関係団体の財政状況及び健全化判断比率'!BR15)</f>
        <v/>
      </c>
      <c r="DH42" s="380"/>
      <c r="DI42" s="207"/>
    </row>
    <row r="43" spans="1:113" ht="32.25" customHeight="1">
      <c r="B43" s="204"/>
      <c r="C43" s="379" t="str">
        <f t="shared" si="5"/>
        <v/>
      </c>
      <c r="D43" s="379"/>
      <c r="E43" s="378" t="str">
        <f>IF('各会計、関係団体の財政状況及び健全化判断比率'!B16="","",'各会計、関係団体の財政状況及び健全化判断比率'!B16)</f>
        <v/>
      </c>
      <c r="F43" s="378"/>
      <c r="G43" s="378"/>
      <c r="H43" s="378"/>
      <c r="I43" s="378"/>
      <c r="J43" s="378"/>
      <c r="K43" s="378"/>
      <c r="L43" s="378"/>
      <c r="M43" s="378"/>
      <c r="N43" s="378"/>
      <c r="O43" s="378"/>
      <c r="P43" s="378"/>
      <c r="Q43" s="378"/>
      <c r="R43" s="378"/>
      <c r="S43" s="378"/>
      <c r="T43" s="180"/>
      <c r="U43" s="379" t="str">
        <f t="shared" si="4"/>
        <v/>
      </c>
      <c r="V43" s="379"/>
      <c r="W43" s="378"/>
      <c r="X43" s="378"/>
      <c r="Y43" s="378"/>
      <c r="Z43" s="378"/>
      <c r="AA43" s="378"/>
      <c r="AB43" s="378"/>
      <c r="AC43" s="378"/>
      <c r="AD43" s="378"/>
      <c r="AE43" s="378"/>
      <c r="AF43" s="378"/>
      <c r="AG43" s="378"/>
      <c r="AH43" s="378"/>
      <c r="AI43" s="378"/>
      <c r="AJ43" s="378"/>
      <c r="AK43" s="378"/>
      <c r="AL43" s="180"/>
      <c r="AM43" s="379" t="str">
        <f t="shared" si="0"/>
        <v/>
      </c>
      <c r="AN43" s="379"/>
      <c r="AO43" s="378"/>
      <c r="AP43" s="378"/>
      <c r="AQ43" s="378"/>
      <c r="AR43" s="378"/>
      <c r="AS43" s="378"/>
      <c r="AT43" s="378"/>
      <c r="AU43" s="378"/>
      <c r="AV43" s="378"/>
      <c r="AW43" s="378"/>
      <c r="AX43" s="378"/>
      <c r="AY43" s="378"/>
      <c r="AZ43" s="378"/>
      <c r="BA43" s="378"/>
      <c r="BB43" s="378"/>
      <c r="BC43" s="378"/>
      <c r="BD43" s="180"/>
      <c r="BE43" s="379" t="str">
        <f t="shared" si="1"/>
        <v/>
      </c>
      <c r="BF43" s="379"/>
      <c r="BG43" s="378"/>
      <c r="BH43" s="378"/>
      <c r="BI43" s="378"/>
      <c r="BJ43" s="378"/>
      <c r="BK43" s="378"/>
      <c r="BL43" s="378"/>
      <c r="BM43" s="378"/>
      <c r="BN43" s="378"/>
      <c r="BO43" s="378"/>
      <c r="BP43" s="378"/>
      <c r="BQ43" s="378"/>
      <c r="BR43" s="378"/>
      <c r="BS43" s="378"/>
      <c r="BT43" s="378"/>
      <c r="BU43" s="378"/>
      <c r="BV43" s="180"/>
      <c r="BW43" s="379" t="str">
        <f t="shared" si="2"/>
        <v/>
      </c>
      <c r="BX43" s="379"/>
      <c r="BY43" s="378" t="str">
        <f>IF('各会計、関係団体の財政状況及び健全化判断比率'!B77="","",'各会計、関係団体の財政状況及び健全化判断比率'!B77)</f>
        <v/>
      </c>
      <c r="BZ43" s="378"/>
      <c r="CA43" s="378"/>
      <c r="CB43" s="378"/>
      <c r="CC43" s="378"/>
      <c r="CD43" s="378"/>
      <c r="CE43" s="378"/>
      <c r="CF43" s="378"/>
      <c r="CG43" s="378"/>
      <c r="CH43" s="378"/>
      <c r="CI43" s="378"/>
      <c r="CJ43" s="378"/>
      <c r="CK43" s="378"/>
      <c r="CL43" s="378"/>
      <c r="CM43" s="378"/>
      <c r="CN43" s="180"/>
      <c r="CO43" s="379" t="str">
        <f t="shared" si="3"/>
        <v/>
      </c>
      <c r="CP43" s="379"/>
      <c r="CQ43" s="378" t="str">
        <f>IF('各会計、関係団体の財政状況及び健全化判断比率'!BS16="","",'各会計、関係団体の財政状況及び健全化判断比率'!BS16)</f>
        <v/>
      </c>
      <c r="CR43" s="378"/>
      <c r="CS43" s="378"/>
      <c r="CT43" s="378"/>
      <c r="CU43" s="378"/>
      <c r="CV43" s="378"/>
      <c r="CW43" s="378"/>
      <c r="CX43" s="378"/>
      <c r="CY43" s="378"/>
      <c r="CZ43" s="378"/>
      <c r="DA43" s="378"/>
      <c r="DB43" s="378"/>
      <c r="DC43" s="378"/>
      <c r="DD43" s="378"/>
      <c r="DE43" s="378"/>
      <c r="DG43" s="380" t="str">
        <f>IF('各会計、関係団体の財政状況及び健全化判断比率'!BR16="","",'各会計、関係団体の財政状況及び健全化判断比率'!BR16)</f>
        <v/>
      </c>
      <c r="DH43" s="380"/>
      <c r="DI43" s="207"/>
    </row>
    <row r="44" spans="1:113" ht="13.5" customHeight="1" thickBot="1">
      <c r="B44" s="208"/>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209"/>
      <c r="BA44" s="209"/>
      <c r="BB44" s="209"/>
      <c r="BC44" s="209"/>
      <c r="BD44" s="209"/>
      <c r="BE44" s="209"/>
      <c r="BF44" s="209"/>
      <c r="BG44" s="209"/>
      <c r="BH44" s="209"/>
      <c r="BI44" s="209"/>
      <c r="BJ44" s="209"/>
      <c r="BK44" s="209"/>
      <c r="BL44" s="209"/>
      <c r="BM44" s="209"/>
      <c r="BN44" s="209"/>
      <c r="BO44" s="209"/>
      <c r="BP44" s="209"/>
      <c r="BQ44" s="209"/>
      <c r="BR44" s="209"/>
      <c r="BS44" s="209"/>
      <c r="BT44" s="209"/>
      <c r="BU44" s="209"/>
      <c r="BV44" s="209"/>
      <c r="BW44" s="209"/>
      <c r="BX44" s="209"/>
      <c r="BY44" s="209"/>
      <c r="BZ44" s="209"/>
      <c r="CA44" s="209"/>
      <c r="CB44" s="209"/>
      <c r="CC44" s="209"/>
      <c r="CD44" s="209"/>
      <c r="CE44" s="209"/>
      <c r="CF44" s="209"/>
      <c r="CG44" s="209"/>
      <c r="CH44" s="209"/>
      <c r="CI44" s="209"/>
      <c r="CJ44" s="209"/>
      <c r="CK44" s="209"/>
      <c r="CL44" s="209"/>
      <c r="CM44" s="209"/>
      <c r="CN44" s="209"/>
      <c r="CO44" s="209"/>
      <c r="CP44" s="209"/>
      <c r="CQ44" s="209"/>
      <c r="CR44" s="209"/>
      <c r="CS44" s="209"/>
      <c r="CT44" s="209"/>
      <c r="CU44" s="209"/>
      <c r="CV44" s="209"/>
      <c r="CW44" s="209"/>
      <c r="CX44" s="209"/>
      <c r="CY44" s="209"/>
      <c r="CZ44" s="209"/>
      <c r="DA44" s="209"/>
      <c r="DB44" s="209"/>
      <c r="DC44" s="209"/>
      <c r="DD44" s="209"/>
      <c r="DE44" s="209"/>
      <c r="DF44" s="209"/>
      <c r="DG44" s="209"/>
      <c r="DH44" s="209"/>
      <c r="DI44" s="210"/>
    </row>
    <row r="45" spans="1:113"/>
    <row r="46" spans="1:113">
      <c r="B46" s="179" t="s">
        <v>203</v>
      </c>
      <c r="E46" s="179" t="s">
        <v>204</v>
      </c>
    </row>
    <row r="47" spans="1:113">
      <c r="E47" s="179" t="s">
        <v>205</v>
      </c>
    </row>
    <row r="48" spans="1:113">
      <c r="E48" s="179" t="s">
        <v>206</v>
      </c>
    </row>
    <row r="49" spans="5:5">
      <c r="E49" s="211" t="s">
        <v>207</v>
      </c>
    </row>
    <row r="50" spans="5:5">
      <c r="E50" s="179" t="s">
        <v>208</v>
      </c>
    </row>
    <row r="51" spans="5:5">
      <c r="E51" s="179" t="s">
        <v>209</v>
      </c>
    </row>
    <row r="52" spans="5:5">
      <c r="E52" s="179" t="s">
        <v>210</v>
      </c>
    </row>
    <row r="53" spans="5:5"/>
    <row r="54" spans="5:5"/>
    <row r="55" spans="5:5"/>
    <row r="56" spans="5:5"/>
  </sheetData>
  <sheetProtection algorithmName="SHA-512" hashValue="jxKriPEymrvn46odh/sy3JNNKHYKxu+F07XWJpcmKGL5kGFBoGTuiKFAxw2FHlnGc0vbAXP7QMTSDRyU9TinNw==" saltValue="NXPEv26zx27Q0SuS30hNp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baseColWidth="10" defaultColWidth="0" defaultRowHeight="13"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150" t="s">
        <v>560</v>
      </c>
      <c r="D34" s="1150"/>
      <c r="E34" s="1151"/>
      <c r="F34" s="32">
        <v>4.6900000000000004</v>
      </c>
      <c r="G34" s="33">
        <v>7.76</v>
      </c>
      <c r="H34" s="33">
        <v>6.65</v>
      </c>
      <c r="I34" s="33">
        <v>5.59</v>
      </c>
      <c r="J34" s="34">
        <v>4.47</v>
      </c>
      <c r="K34" s="22"/>
      <c r="L34" s="22"/>
      <c r="M34" s="22"/>
      <c r="N34" s="22"/>
      <c r="O34" s="22"/>
      <c r="P34" s="22"/>
    </row>
    <row r="35" spans="1:16" ht="39" customHeight="1">
      <c r="A35" s="22"/>
      <c r="B35" s="35"/>
      <c r="C35" s="1146" t="s">
        <v>561</v>
      </c>
      <c r="D35" s="1146"/>
      <c r="E35" s="1147"/>
      <c r="F35" s="36">
        <v>0.4</v>
      </c>
      <c r="G35" s="37">
        <v>0.6</v>
      </c>
      <c r="H35" s="37">
        <v>0.85</v>
      </c>
      <c r="I35" s="37">
        <v>0.65</v>
      </c>
      <c r="J35" s="38">
        <v>0.56000000000000005</v>
      </c>
      <c r="K35" s="22"/>
      <c r="L35" s="22"/>
      <c r="M35" s="22"/>
      <c r="N35" s="22"/>
      <c r="O35" s="22"/>
      <c r="P35" s="22"/>
    </row>
    <row r="36" spans="1:16" ht="39" customHeight="1">
      <c r="A36" s="22"/>
      <c r="B36" s="35"/>
      <c r="C36" s="1146" t="s">
        <v>562</v>
      </c>
      <c r="D36" s="1146"/>
      <c r="E36" s="1147"/>
      <c r="F36" s="36">
        <v>0</v>
      </c>
      <c r="G36" s="37">
        <v>0</v>
      </c>
      <c r="H36" s="37">
        <v>0</v>
      </c>
      <c r="I36" s="37">
        <v>0</v>
      </c>
      <c r="J36" s="38">
        <v>0.44</v>
      </c>
      <c r="K36" s="22"/>
      <c r="L36" s="22"/>
      <c r="M36" s="22"/>
      <c r="N36" s="22"/>
      <c r="O36" s="22"/>
      <c r="P36" s="22"/>
    </row>
    <row r="37" spans="1:16" ht="39" customHeight="1">
      <c r="A37" s="22"/>
      <c r="B37" s="35"/>
      <c r="C37" s="1146" t="s">
        <v>563</v>
      </c>
      <c r="D37" s="1146"/>
      <c r="E37" s="1147"/>
      <c r="F37" s="36">
        <v>0</v>
      </c>
      <c r="G37" s="37">
        <v>0</v>
      </c>
      <c r="H37" s="37">
        <v>0</v>
      </c>
      <c r="I37" s="37">
        <v>0</v>
      </c>
      <c r="J37" s="38">
        <v>0</v>
      </c>
      <c r="K37" s="22"/>
      <c r="L37" s="22"/>
      <c r="M37" s="22"/>
      <c r="N37" s="22"/>
      <c r="O37" s="22"/>
      <c r="P37" s="22"/>
    </row>
    <row r="38" spans="1:16" ht="39" customHeight="1">
      <c r="A38" s="22"/>
      <c r="B38" s="35"/>
      <c r="C38" s="1146" t="s">
        <v>564</v>
      </c>
      <c r="D38" s="1146"/>
      <c r="E38" s="1147"/>
      <c r="F38" s="36">
        <v>0</v>
      </c>
      <c r="G38" s="37">
        <v>0</v>
      </c>
      <c r="H38" s="37">
        <v>0</v>
      </c>
      <c r="I38" s="37">
        <v>0</v>
      </c>
      <c r="J38" s="38">
        <v>0</v>
      </c>
      <c r="K38" s="22"/>
      <c r="L38" s="22"/>
      <c r="M38" s="22"/>
      <c r="N38" s="22"/>
      <c r="O38" s="22"/>
      <c r="P38" s="22"/>
    </row>
    <row r="39" spans="1:16" ht="39" customHeight="1">
      <c r="A39" s="22"/>
      <c r="B39" s="35"/>
      <c r="C39" s="1146" t="s">
        <v>565</v>
      </c>
      <c r="D39" s="1146"/>
      <c r="E39" s="1147"/>
      <c r="F39" s="36">
        <v>0</v>
      </c>
      <c r="G39" s="37">
        <v>0</v>
      </c>
      <c r="H39" s="37">
        <v>0</v>
      </c>
      <c r="I39" s="37">
        <v>0</v>
      </c>
      <c r="J39" s="38">
        <v>0</v>
      </c>
      <c r="K39" s="22"/>
      <c r="L39" s="22"/>
      <c r="M39" s="22"/>
      <c r="N39" s="22"/>
      <c r="O39" s="22"/>
      <c r="P39" s="22"/>
    </row>
    <row r="40" spans="1:16" ht="39" customHeight="1">
      <c r="A40" s="22"/>
      <c r="B40" s="35"/>
      <c r="C40" s="1146" t="s">
        <v>566</v>
      </c>
      <c r="D40" s="1146"/>
      <c r="E40" s="1147"/>
      <c r="F40" s="36">
        <v>0</v>
      </c>
      <c r="G40" s="37">
        <v>0</v>
      </c>
      <c r="H40" s="37">
        <v>0</v>
      </c>
      <c r="I40" s="37">
        <v>0</v>
      </c>
      <c r="J40" s="38">
        <v>0</v>
      </c>
      <c r="K40" s="22"/>
      <c r="L40" s="22"/>
      <c r="M40" s="22"/>
      <c r="N40" s="22"/>
      <c r="O40" s="22"/>
      <c r="P40" s="22"/>
    </row>
    <row r="41" spans="1:16" ht="39" customHeight="1">
      <c r="A41" s="22"/>
      <c r="B41" s="35"/>
      <c r="C41" s="1146" t="s">
        <v>567</v>
      </c>
      <c r="D41" s="1146"/>
      <c r="E41" s="1147"/>
      <c r="F41" s="36">
        <v>0</v>
      </c>
      <c r="G41" s="37">
        <v>0</v>
      </c>
      <c r="H41" s="37">
        <v>0</v>
      </c>
      <c r="I41" s="37">
        <v>0</v>
      </c>
      <c r="J41" s="38">
        <v>0</v>
      </c>
      <c r="K41" s="22"/>
      <c r="L41" s="22"/>
      <c r="M41" s="22"/>
      <c r="N41" s="22"/>
      <c r="O41" s="22"/>
      <c r="P41" s="22"/>
    </row>
    <row r="42" spans="1:16" ht="39" customHeight="1">
      <c r="A42" s="22"/>
      <c r="B42" s="39"/>
      <c r="C42" s="1146" t="s">
        <v>568</v>
      </c>
      <c r="D42" s="1146"/>
      <c r="E42" s="1147"/>
      <c r="F42" s="36" t="s">
        <v>512</v>
      </c>
      <c r="G42" s="37" t="s">
        <v>512</v>
      </c>
      <c r="H42" s="37" t="s">
        <v>512</v>
      </c>
      <c r="I42" s="37" t="s">
        <v>512</v>
      </c>
      <c r="J42" s="38" t="s">
        <v>512</v>
      </c>
      <c r="K42" s="22"/>
      <c r="L42" s="22"/>
      <c r="M42" s="22"/>
      <c r="N42" s="22"/>
      <c r="O42" s="22"/>
      <c r="P42" s="22"/>
    </row>
    <row r="43" spans="1:16" ht="39" customHeight="1" thickBot="1">
      <c r="A43" s="22"/>
      <c r="B43" s="40"/>
      <c r="C43" s="1148" t="s">
        <v>569</v>
      </c>
      <c r="D43" s="1148"/>
      <c r="E43" s="1149"/>
      <c r="F43" s="41" t="s">
        <v>512</v>
      </c>
      <c r="G43" s="42" t="s">
        <v>512</v>
      </c>
      <c r="H43" s="42" t="s">
        <v>512</v>
      </c>
      <c r="I43" s="42" t="s">
        <v>512</v>
      </c>
      <c r="J43" s="43" t="s">
        <v>512</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G+Vlx+Xel7lN6DLVRlQul4VYmIsvUXQGxgYsrK/M1451EbXgQZrOrW5+N6oHgl1+d9+0So/ctP+ZF80bsXEIw==" saltValue="sn4OPW9mX1Kwh08q7Df8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baseColWidth="10" defaultColWidth="0" defaultRowHeight="12.5" customHeight="1" zeroHeight="1"/>
  <cols>
    <col min="1" max="1" width="6.6640625" style="47" customWidth="1"/>
    <col min="2" max="3" width="10.83203125" style="47" customWidth="1"/>
    <col min="4" max="4" width="10" style="47" customWidth="1"/>
    <col min="5" max="10" width="11" style="47" customWidth="1"/>
    <col min="11" max="15" width="13.16406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554</v>
      </c>
      <c r="L44" s="54" t="s">
        <v>555</v>
      </c>
      <c r="M44" s="54" t="s">
        <v>556</v>
      </c>
      <c r="N44" s="54" t="s">
        <v>557</v>
      </c>
      <c r="O44" s="55" t="s">
        <v>558</v>
      </c>
      <c r="P44" s="46"/>
      <c r="Q44" s="46"/>
      <c r="R44" s="46"/>
      <c r="S44" s="46"/>
      <c r="T44" s="46"/>
      <c r="U44" s="46"/>
    </row>
    <row r="45" spans="1:21" ht="30.75" customHeight="1">
      <c r="A45" s="46"/>
      <c r="B45" s="1170" t="s">
        <v>11</v>
      </c>
      <c r="C45" s="1171"/>
      <c r="D45" s="56"/>
      <c r="E45" s="1176" t="s">
        <v>12</v>
      </c>
      <c r="F45" s="1176"/>
      <c r="G45" s="1176"/>
      <c r="H45" s="1176"/>
      <c r="I45" s="1176"/>
      <c r="J45" s="1177"/>
      <c r="K45" s="57">
        <v>1691</v>
      </c>
      <c r="L45" s="58">
        <v>1635</v>
      </c>
      <c r="M45" s="58">
        <v>1615</v>
      </c>
      <c r="N45" s="58">
        <v>1606</v>
      </c>
      <c r="O45" s="59">
        <v>1585</v>
      </c>
      <c r="P45" s="46"/>
      <c r="Q45" s="46"/>
      <c r="R45" s="46"/>
      <c r="S45" s="46"/>
      <c r="T45" s="46"/>
      <c r="U45" s="46"/>
    </row>
    <row r="46" spans="1:21" ht="30.75" customHeight="1">
      <c r="A46" s="46"/>
      <c r="B46" s="1172"/>
      <c r="C46" s="1173"/>
      <c r="D46" s="60"/>
      <c r="E46" s="1154" t="s">
        <v>13</v>
      </c>
      <c r="F46" s="1154"/>
      <c r="G46" s="1154"/>
      <c r="H46" s="1154"/>
      <c r="I46" s="1154"/>
      <c r="J46" s="1155"/>
      <c r="K46" s="61" t="s">
        <v>512</v>
      </c>
      <c r="L46" s="62" t="s">
        <v>512</v>
      </c>
      <c r="M46" s="62" t="s">
        <v>512</v>
      </c>
      <c r="N46" s="62" t="s">
        <v>512</v>
      </c>
      <c r="O46" s="63" t="s">
        <v>512</v>
      </c>
      <c r="P46" s="46"/>
      <c r="Q46" s="46"/>
      <c r="R46" s="46"/>
      <c r="S46" s="46"/>
      <c r="T46" s="46"/>
      <c r="U46" s="46"/>
    </row>
    <row r="47" spans="1:21" ht="30.75" customHeight="1">
      <c r="A47" s="46"/>
      <c r="B47" s="1172"/>
      <c r="C47" s="1173"/>
      <c r="D47" s="60"/>
      <c r="E47" s="1154" t="s">
        <v>14</v>
      </c>
      <c r="F47" s="1154"/>
      <c r="G47" s="1154"/>
      <c r="H47" s="1154"/>
      <c r="I47" s="1154"/>
      <c r="J47" s="1155"/>
      <c r="K47" s="61" t="s">
        <v>512</v>
      </c>
      <c r="L47" s="62" t="s">
        <v>512</v>
      </c>
      <c r="M47" s="62" t="s">
        <v>512</v>
      </c>
      <c r="N47" s="62" t="s">
        <v>512</v>
      </c>
      <c r="O47" s="63" t="s">
        <v>512</v>
      </c>
      <c r="P47" s="46"/>
      <c r="Q47" s="46"/>
      <c r="R47" s="46"/>
      <c r="S47" s="46"/>
      <c r="T47" s="46"/>
      <c r="U47" s="46"/>
    </row>
    <row r="48" spans="1:21" ht="30.75" customHeight="1">
      <c r="A48" s="46"/>
      <c r="B48" s="1172"/>
      <c r="C48" s="1173"/>
      <c r="D48" s="60"/>
      <c r="E48" s="1154" t="s">
        <v>15</v>
      </c>
      <c r="F48" s="1154"/>
      <c r="G48" s="1154"/>
      <c r="H48" s="1154"/>
      <c r="I48" s="1154"/>
      <c r="J48" s="1155"/>
      <c r="K48" s="61">
        <v>144</v>
      </c>
      <c r="L48" s="62">
        <v>138</v>
      </c>
      <c r="M48" s="62">
        <v>130</v>
      </c>
      <c r="N48" s="62">
        <v>139</v>
      </c>
      <c r="O48" s="63">
        <v>146</v>
      </c>
      <c r="P48" s="46"/>
      <c r="Q48" s="46"/>
      <c r="R48" s="46"/>
      <c r="S48" s="46"/>
      <c r="T48" s="46"/>
      <c r="U48" s="46"/>
    </row>
    <row r="49" spans="1:21" ht="30.75" customHeight="1">
      <c r="A49" s="46"/>
      <c r="B49" s="1172"/>
      <c r="C49" s="1173"/>
      <c r="D49" s="60"/>
      <c r="E49" s="1154" t="s">
        <v>16</v>
      </c>
      <c r="F49" s="1154"/>
      <c r="G49" s="1154"/>
      <c r="H49" s="1154"/>
      <c r="I49" s="1154"/>
      <c r="J49" s="1155"/>
      <c r="K49" s="61" t="s">
        <v>512</v>
      </c>
      <c r="L49" s="62" t="s">
        <v>512</v>
      </c>
      <c r="M49" s="62" t="s">
        <v>512</v>
      </c>
      <c r="N49" s="62" t="s">
        <v>512</v>
      </c>
      <c r="O49" s="63" t="s">
        <v>512</v>
      </c>
      <c r="P49" s="46"/>
      <c r="Q49" s="46"/>
      <c r="R49" s="46"/>
      <c r="S49" s="46"/>
      <c r="T49" s="46"/>
      <c r="U49" s="46"/>
    </row>
    <row r="50" spans="1:21" ht="30.75" customHeight="1">
      <c r="A50" s="46"/>
      <c r="B50" s="1172"/>
      <c r="C50" s="1173"/>
      <c r="D50" s="60"/>
      <c r="E50" s="1154" t="s">
        <v>17</v>
      </c>
      <c r="F50" s="1154"/>
      <c r="G50" s="1154"/>
      <c r="H50" s="1154"/>
      <c r="I50" s="1154"/>
      <c r="J50" s="1155"/>
      <c r="K50" s="61">
        <v>80</v>
      </c>
      <c r="L50" s="62">
        <v>80</v>
      </c>
      <c r="M50" s="62">
        <v>80</v>
      </c>
      <c r="N50" s="62">
        <v>80</v>
      </c>
      <c r="O50" s="63">
        <v>80</v>
      </c>
      <c r="P50" s="46"/>
      <c r="Q50" s="46"/>
      <c r="R50" s="46"/>
      <c r="S50" s="46"/>
      <c r="T50" s="46"/>
      <c r="U50" s="46"/>
    </row>
    <row r="51" spans="1:21" ht="30.75" customHeight="1">
      <c r="A51" s="46"/>
      <c r="B51" s="1174"/>
      <c r="C51" s="1175"/>
      <c r="D51" s="64"/>
      <c r="E51" s="1154" t="s">
        <v>18</v>
      </c>
      <c r="F51" s="1154"/>
      <c r="G51" s="1154"/>
      <c r="H51" s="1154"/>
      <c r="I51" s="1154"/>
      <c r="J51" s="1155"/>
      <c r="K51" s="61">
        <v>0</v>
      </c>
      <c r="L51" s="62">
        <v>0</v>
      </c>
      <c r="M51" s="62">
        <v>0</v>
      </c>
      <c r="N51" s="62">
        <v>0</v>
      </c>
      <c r="O51" s="63">
        <v>0</v>
      </c>
      <c r="P51" s="46"/>
      <c r="Q51" s="46"/>
      <c r="R51" s="46"/>
      <c r="S51" s="46"/>
      <c r="T51" s="46"/>
      <c r="U51" s="46"/>
    </row>
    <row r="52" spans="1:21" ht="30.75" customHeight="1">
      <c r="A52" s="46"/>
      <c r="B52" s="1152" t="s">
        <v>19</v>
      </c>
      <c r="C52" s="1153"/>
      <c r="D52" s="64"/>
      <c r="E52" s="1154" t="s">
        <v>20</v>
      </c>
      <c r="F52" s="1154"/>
      <c r="G52" s="1154"/>
      <c r="H52" s="1154"/>
      <c r="I52" s="1154"/>
      <c r="J52" s="1155"/>
      <c r="K52" s="61">
        <v>1175</v>
      </c>
      <c r="L52" s="62">
        <v>1169</v>
      </c>
      <c r="M52" s="62">
        <v>1132</v>
      </c>
      <c r="N52" s="62">
        <v>1142</v>
      </c>
      <c r="O52" s="63">
        <v>1135</v>
      </c>
      <c r="P52" s="46"/>
      <c r="Q52" s="46"/>
      <c r="R52" s="46"/>
      <c r="S52" s="46"/>
      <c r="T52" s="46"/>
      <c r="U52" s="46"/>
    </row>
    <row r="53" spans="1:21" ht="30.75" customHeight="1" thickBot="1">
      <c r="A53" s="46"/>
      <c r="B53" s="1156" t="s">
        <v>21</v>
      </c>
      <c r="C53" s="1157"/>
      <c r="D53" s="65"/>
      <c r="E53" s="1158" t="s">
        <v>22</v>
      </c>
      <c r="F53" s="1158"/>
      <c r="G53" s="1158"/>
      <c r="H53" s="1158"/>
      <c r="I53" s="1158"/>
      <c r="J53" s="1159"/>
      <c r="K53" s="66">
        <v>740</v>
      </c>
      <c r="L53" s="67">
        <v>684</v>
      </c>
      <c r="M53" s="67">
        <v>693</v>
      </c>
      <c r="N53" s="67">
        <v>683</v>
      </c>
      <c r="O53" s="68">
        <v>676</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2"/>
      <c r="P55" s="46"/>
      <c r="Q55" s="46"/>
      <c r="R55" s="46"/>
      <c r="S55" s="46"/>
      <c r="T55" s="46"/>
      <c r="U55" s="46"/>
    </row>
    <row r="56" spans="1:21" ht="31.5" customHeight="1" thickBot="1">
      <c r="A56" s="46"/>
      <c r="B56" s="73"/>
      <c r="C56" s="74"/>
      <c r="D56" s="74"/>
      <c r="E56" s="75"/>
      <c r="F56" s="75"/>
      <c r="G56" s="75"/>
      <c r="H56" s="75"/>
      <c r="I56" s="75"/>
      <c r="J56" s="76" t="s">
        <v>2</v>
      </c>
      <c r="K56" s="77" t="s">
        <v>570</v>
      </c>
      <c r="L56" s="78" t="s">
        <v>571</v>
      </c>
      <c r="M56" s="78" t="s">
        <v>572</v>
      </c>
      <c r="N56" s="78" t="s">
        <v>573</v>
      </c>
      <c r="O56" s="79" t="s">
        <v>574</v>
      </c>
      <c r="P56" s="46"/>
      <c r="Q56" s="46"/>
      <c r="R56" s="46"/>
      <c r="S56" s="46"/>
      <c r="T56" s="46"/>
      <c r="U56" s="46"/>
    </row>
    <row r="57" spans="1:21" ht="31.5" customHeight="1">
      <c r="B57" s="1160" t="s">
        <v>25</v>
      </c>
      <c r="C57" s="1161"/>
      <c r="D57" s="1164" t="s">
        <v>26</v>
      </c>
      <c r="E57" s="1165"/>
      <c r="F57" s="1165"/>
      <c r="G57" s="1165"/>
      <c r="H57" s="1165"/>
      <c r="I57" s="1165"/>
      <c r="J57" s="1166"/>
      <c r="K57" s="80">
        <v>0</v>
      </c>
      <c r="L57" s="81">
        <v>0</v>
      </c>
      <c r="M57" s="81">
        <v>0</v>
      </c>
      <c r="N57" s="81">
        <v>0</v>
      </c>
      <c r="O57" s="82">
        <v>0</v>
      </c>
    </row>
    <row r="58" spans="1:21" ht="31.5" customHeight="1" thickBot="1">
      <c r="B58" s="1162"/>
      <c r="C58" s="1163"/>
      <c r="D58" s="1167" t="s">
        <v>27</v>
      </c>
      <c r="E58" s="1168"/>
      <c r="F58" s="1168"/>
      <c r="G58" s="1168"/>
      <c r="H58" s="1168"/>
      <c r="I58" s="1168"/>
      <c r="J58" s="1169"/>
      <c r="K58" s="83">
        <v>0</v>
      </c>
      <c r="L58" s="84">
        <v>0</v>
      </c>
      <c r="M58" s="84">
        <v>0</v>
      </c>
      <c r="N58" s="84">
        <v>0</v>
      </c>
      <c r="O58" s="85">
        <v>0</v>
      </c>
    </row>
    <row r="59" spans="1:21" ht="24" customHeight="1">
      <c r="B59" s="86"/>
      <c r="C59" s="86"/>
      <c r="D59" s="87" t="s">
        <v>28</v>
      </c>
      <c r="E59" s="88"/>
      <c r="F59" s="88"/>
      <c r="G59" s="88"/>
      <c r="H59" s="88"/>
      <c r="I59" s="88"/>
      <c r="J59" s="88"/>
      <c r="K59" s="88"/>
      <c r="L59" s="88"/>
      <c r="M59" s="88"/>
      <c r="N59" s="88"/>
      <c r="O59" s="88"/>
    </row>
    <row r="60" spans="1:21" ht="24" customHeight="1">
      <c r="B60" s="89"/>
      <c r="C60" s="89"/>
      <c r="D60" s="87" t="s">
        <v>29</v>
      </c>
      <c r="E60" s="88"/>
      <c r="F60" s="88"/>
      <c r="G60" s="88"/>
      <c r="H60" s="88"/>
      <c r="I60" s="88"/>
      <c r="J60" s="88"/>
      <c r="K60" s="88"/>
      <c r="L60" s="88"/>
      <c r="M60" s="88"/>
      <c r="N60" s="88"/>
      <c r="O60" s="88"/>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O49LZ/0IKUssGxOCghWThJKnWDPpYdwkGWgzarVJpGqK28GMLSfkmSGWM5r74P0z4rx+UBU/QlRT4sdaBnP7gw==" saltValue="Y0mGGFfMSRZX24bZ2XarA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5"/>
  <sheetViews>
    <sheetView showGridLines="0" zoomScaleNormal="100" zoomScaleSheetLayoutView="100" workbookViewId="0"/>
  </sheetViews>
  <sheetFormatPr baseColWidth="10" defaultColWidth="0" defaultRowHeight="13.5" customHeight="1" zeroHeight="1"/>
  <cols>
    <col min="1" max="1" width="6.6640625" style="90" customWidth="1"/>
    <col min="2" max="3" width="12.6640625" style="90" customWidth="1"/>
    <col min="4" max="4" width="11.6640625" style="90" customWidth="1"/>
    <col min="5" max="8" width="10.33203125" style="90" customWidth="1"/>
    <col min="9" max="13" width="16.33203125" style="90" customWidth="1"/>
    <col min="14" max="19" width="12.6640625" style="90" customWidth="1"/>
    <col min="20" max="16384" width="0" style="9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1" t="s">
        <v>9</v>
      </c>
    </row>
    <row r="40" spans="2:13" ht="27.75" customHeight="1" thickBot="1">
      <c r="B40" s="92" t="s">
        <v>10</v>
      </c>
      <c r="C40" s="93"/>
      <c r="D40" s="93"/>
      <c r="E40" s="94"/>
      <c r="F40" s="94"/>
      <c r="G40" s="94"/>
      <c r="H40" s="95" t="s">
        <v>2</v>
      </c>
      <c r="I40" s="96" t="s">
        <v>554</v>
      </c>
      <c r="J40" s="97" t="s">
        <v>555</v>
      </c>
      <c r="K40" s="97" t="s">
        <v>556</v>
      </c>
      <c r="L40" s="97" t="s">
        <v>557</v>
      </c>
      <c r="M40" s="98" t="s">
        <v>558</v>
      </c>
    </row>
    <row r="41" spans="2:13" ht="27.75" customHeight="1">
      <c r="B41" s="1190" t="s">
        <v>30</v>
      </c>
      <c r="C41" s="1191"/>
      <c r="D41" s="99"/>
      <c r="E41" s="1192" t="s">
        <v>31</v>
      </c>
      <c r="F41" s="1192"/>
      <c r="G41" s="1192"/>
      <c r="H41" s="1193"/>
      <c r="I41" s="100">
        <v>13457</v>
      </c>
      <c r="J41" s="101">
        <v>12767</v>
      </c>
      <c r="K41" s="101">
        <v>12159</v>
      </c>
      <c r="L41" s="101">
        <v>12213</v>
      </c>
      <c r="M41" s="102">
        <v>12390</v>
      </c>
    </row>
    <row r="42" spans="2:13" ht="27.75" customHeight="1">
      <c r="B42" s="1180"/>
      <c r="C42" s="1181"/>
      <c r="D42" s="103"/>
      <c r="E42" s="1184" t="s">
        <v>32</v>
      </c>
      <c r="F42" s="1184"/>
      <c r="G42" s="1184"/>
      <c r="H42" s="1185"/>
      <c r="I42" s="104">
        <v>547</v>
      </c>
      <c r="J42" s="105">
        <v>467</v>
      </c>
      <c r="K42" s="105">
        <v>387</v>
      </c>
      <c r="L42" s="105">
        <v>307</v>
      </c>
      <c r="M42" s="106">
        <v>226</v>
      </c>
    </row>
    <row r="43" spans="2:13" ht="27.75" customHeight="1">
      <c r="B43" s="1180"/>
      <c r="C43" s="1181"/>
      <c r="D43" s="103"/>
      <c r="E43" s="1184" t="s">
        <v>33</v>
      </c>
      <c r="F43" s="1184"/>
      <c r="G43" s="1184"/>
      <c r="H43" s="1185"/>
      <c r="I43" s="104">
        <v>1648</v>
      </c>
      <c r="J43" s="105">
        <v>1563</v>
      </c>
      <c r="K43" s="105">
        <v>1466</v>
      </c>
      <c r="L43" s="105">
        <v>1443</v>
      </c>
      <c r="M43" s="106">
        <v>1494</v>
      </c>
    </row>
    <row r="44" spans="2:13" ht="27.75" customHeight="1">
      <c r="B44" s="1180"/>
      <c r="C44" s="1181"/>
      <c r="D44" s="103"/>
      <c r="E44" s="1184" t="s">
        <v>34</v>
      </c>
      <c r="F44" s="1184"/>
      <c r="G44" s="1184"/>
      <c r="H44" s="1185"/>
      <c r="I44" s="104" t="s">
        <v>512</v>
      </c>
      <c r="J44" s="105" t="s">
        <v>512</v>
      </c>
      <c r="K44" s="105" t="s">
        <v>512</v>
      </c>
      <c r="L44" s="105" t="s">
        <v>512</v>
      </c>
      <c r="M44" s="106" t="s">
        <v>512</v>
      </c>
    </row>
    <row r="45" spans="2:13" ht="27.75" customHeight="1">
      <c r="B45" s="1180"/>
      <c r="C45" s="1181"/>
      <c r="D45" s="103"/>
      <c r="E45" s="1184" t="s">
        <v>35</v>
      </c>
      <c r="F45" s="1184"/>
      <c r="G45" s="1184"/>
      <c r="H45" s="1185"/>
      <c r="I45" s="104">
        <v>952</v>
      </c>
      <c r="J45" s="105">
        <v>820</v>
      </c>
      <c r="K45" s="105">
        <v>773</v>
      </c>
      <c r="L45" s="105">
        <v>638</v>
      </c>
      <c r="M45" s="106">
        <v>543</v>
      </c>
    </row>
    <row r="46" spans="2:13" ht="27.75" customHeight="1">
      <c r="B46" s="1180"/>
      <c r="C46" s="1181"/>
      <c r="D46" s="107"/>
      <c r="E46" s="1184" t="s">
        <v>36</v>
      </c>
      <c r="F46" s="1184"/>
      <c r="G46" s="1184"/>
      <c r="H46" s="1185"/>
      <c r="I46" s="104" t="s">
        <v>512</v>
      </c>
      <c r="J46" s="105" t="s">
        <v>512</v>
      </c>
      <c r="K46" s="105">
        <v>1</v>
      </c>
      <c r="L46" s="105">
        <v>1</v>
      </c>
      <c r="M46" s="106">
        <v>1</v>
      </c>
    </row>
    <row r="47" spans="2:13" ht="27.75" customHeight="1">
      <c r="B47" s="1180"/>
      <c r="C47" s="1181"/>
      <c r="D47" s="108"/>
      <c r="E47" s="1194" t="s">
        <v>37</v>
      </c>
      <c r="F47" s="1195"/>
      <c r="G47" s="1195"/>
      <c r="H47" s="1196"/>
      <c r="I47" s="104" t="s">
        <v>512</v>
      </c>
      <c r="J47" s="105" t="s">
        <v>512</v>
      </c>
      <c r="K47" s="105" t="s">
        <v>512</v>
      </c>
      <c r="L47" s="105" t="s">
        <v>512</v>
      </c>
      <c r="M47" s="106" t="s">
        <v>512</v>
      </c>
    </row>
    <row r="48" spans="2:13" ht="27.75" customHeight="1">
      <c r="B48" s="1180"/>
      <c r="C48" s="1181"/>
      <c r="D48" s="103"/>
      <c r="E48" s="1184" t="s">
        <v>38</v>
      </c>
      <c r="F48" s="1184"/>
      <c r="G48" s="1184"/>
      <c r="H48" s="1185"/>
      <c r="I48" s="104" t="s">
        <v>512</v>
      </c>
      <c r="J48" s="105" t="s">
        <v>512</v>
      </c>
      <c r="K48" s="105" t="s">
        <v>512</v>
      </c>
      <c r="L48" s="105" t="s">
        <v>512</v>
      </c>
      <c r="M48" s="106" t="s">
        <v>512</v>
      </c>
    </row>
    <row r="49" spans="2:13" ht="27.75" customHeight="1">
      <c r="B49" s="1182"/>
      <c r="C49" s="1183"/>
      <c r="D49" s="103"/>
      <c r="E49" s="1184" t="s">
        <v>39</v>
      </c>
      <c r="F49" s="1184"/>
      <c r="G49" s="1184"/>
      <c r="H49" s="1185"/>
      <c r="I49" s="104" t="s">
        <v>512</v>
      </c>
      <c r="J49" s="105" t="s">
        <v>512</v>
      </c>
      <c r="K49" s="105" t="s">
        <v>512</v>
      </c>
      <c r="L49" s="105" t="s">
        <v>512</v>
      </c>
      <c r="M49" s="106" t="s">
        <v>512</v>
      </c>
    </row>
    <row r="50" spans="2:13" ht="27.75" customHeight="1">
      <c r="B50" s="1178" t="s">
        <v>40</v>
      </c>
      <c r="C50" s="1179"/>
      <c r="D50" s="109"/>
      <c r="E50" s="1184" t="s">
        <v>41</v>
      </c>
      <c r="F50" s="1184"/>
      <c r="G50" s="1184"/>
      <c r="H50" s="1185"/>
      <c r="I50" s="104">
        <v>2140</v>
      </c>
      <c r="J50" s="105">
        <v>2595</v>
      </c>
      <c r="K50" s="105">
        <v>3295</v>
      </c>
      <c r="L50" s="105">
        <v>3852</v>
      </c>
      <c r="M50" s="106">
        <v>3926</v>
      </c>
    </row>
    <row r="51" spans="2:13" ht="27.75" customHeight="1">
      <c r="B51" s="1180"/>
      <c r="C51" s="1181"/>
      <c r="D51" s="103"/>
      <c r="E51" s="1184" t="s">
        <v>42</v>
      </c>
      <c r="F51" s="1184"/>
      <c r="G51" s="1184"/>
      <c r="H51" s="1185"/>
      <c r="I51" s="104">
        <v>636</v>
      </c>
      <c r="J51" s="105">
        <v>535</v>
      </c>
      <c r="K51" s="105">
        <v>442</v>
      </c>
      <c r="L51" s="105">
        <v>381</v>
      </c>
      <c r="M51" s="106">
        <v>310</v>
      </c>
    </row>
    <row r="52" spans="2:13" ht="27.75" customHeight="1">
      <c r="B52" s="1182"/>
      <c r="C52" s="1183"/>
      <c r="D52" s="103"/>
      <c r="E52" s="1184" t="s">
        <v>43</v>
      </c>
      <c r="F52" s="1184"/>
      <c r="G52" s="1184"/>
      <c r="H52" s="1185"/>
      <c r="I52" s="104">
        <v>9726</v>
      </c>
      <c r="J52" s="105">
        <v>9428</v>
      </c>
      <c r="K52" s="105">
        <v>9411</v>
      </c>
      <c r="L52" s="105">
        <v>9306</v>
      </c>
      <c r="M52" s="106">
        <v>9258</v>
      </c>
    </row>
    <row r="53" spans="2:13" ht="27.75" customHeight="1" thickBot="1">
      <c r="B53" s="1186" t="s">
        <v>44</v>
      </c>
      <c r="C53" s="1187"/>
      <c r="D53" s="110"/>
      <c r="E53" s="1188" t="s">
        <v>45</v>
      </c>
      <c r="F53" s="1188"/>
      <c r="G53" s="1188"/>
      <c r="H53" s="1189"/>
      <c r="I53" s="111">
        <v>4101</v>
      </c>
      <c r="J53" s="112">
        <v>3058</v>
      </c>
      <c r="K53" s="112">
        <v>1638</v>
      </c>
      <c r="L53" s="112">
        <v>1064</v>
      </c>
      <c r="M53" s="113">
        <v>1160</v>
      </c>
    </row>
    <row r="54" spans="2:13" ht="27.75" customHeight="1">
      <c r="B54" s="114" t="s">
        <v>46</v>
      </c>
      <c r="C54" s="115"/>
      <c r="D54" s="115"/>
      <c r="E54" s="116"/>
      <c r="F54" s="116"/>
      <c r="G54" s="116"/>
      <c r="H54" s="116"/>
      <c r="I54" s="117"/>
      <c r="J54" s="117"/>
      <c r="K54" s="117"/>
      <c r="L54" s="117"/>
      <c r="M54" s="117"/>
    </row>
    <row r="55" spans="2:13" ht="12.75" customHeight="1"/>
    <row r="56" spans="2:13" ht="12.75" hidden="1" customHeight="1"/>
    <row r="57" spans="2:13" ht="12.75" hidden="1" customHeight="1"/>
    <row r="58" spans="2:13" ht="12.75" hidden="1" customHeight="1"/>
    <row r="59" spans="2:13" ht="14" hidden="1"/>
    <row r="60" spans="2:13" ht="14" hidden="1"/>
    <row r="61" spans="2:13" ht="14" hidden="1"/>
    <row r="62" spans="2:13" ht="14" hidden="1"/>
    <row r="63" spans="2:13" ht="14" hidden="1"/>
    <row r="64" spans="2:13" ht="14" hidden="1"/>
    <row r="65" ht="14" hidden="1"/>
  </sheetData>
  <sheetProtection algorithmName="SHA-512" hashValue="h2IM8FIg+9qflFiqbwEonDWewgqQ38HaWrOepHdcrsifW0VTyyMcjSWPuECHftvNfGPKVY66jITGg3dI0MKiJg==" saltValue="TzWWzaq8AlnT33UkFpV+8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baseColWidth="10" defaultColWidth="0" defaultRowHeight="0" customHeight="1" zeroHeight="1"/>
  <cols>
    <col min="1" max="1" width="8.1640625" style="1" customWidth="1"/>
    <col min="2" max="2" width="16.33203125" style="1" customWidth="1"/>
    <col min="3" max="5" width="26.1640625" style="1" customWidth="1"/>
    <col min="6" max="8" width="24.1640625" style="1" customWidth="1"/>
    <col min="9" max="14" width="26" style="1" customWidth="1"/>
    <col min="15" max="15" width="6.16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8" t="s">
        <v>47</v>
      </c>
    </row>
    <row r="54" spans="2:8" ht="29.25" customHeight="1" thickBot="1">
      <c r="B54" s="119" t="s">
        <v>1</v>
      </c>
      <c r="C54" s="120"/>
      <c r="D54" s="120"/>
      <c r="E54" s="121" t="s">
        <v>2</v>
      </c>
      <c r="F54" s="122" t="s">
        <v>556</v>
      </c>
      <c r="G54" s="122" t="s">
        <v>557</v>
      </c>
      <c r="H54" s="123" t="s">
        <v>558</v>
      </c>
    </row>
    <row r="55" spans="2:8" ht="52.5" customHeight="1">
      <c r="B55" s="124"/>
      <c r="C55" s="1205" t="s">
        <v>48</v>
      </c>
      <c r="D55" s="1205"/>
      <c r="E55" s="1206"/>
      <c r="F55" s="125">
        <v>2045</v>
      </c>
      <c r="G55" s="125">
        <v>2276</v>
      </c>
      <c r="H55" s="126">
        <v>2331</v>
      </c>
    </row>
    <row r="56" spans="2:8" ht="52.5" customHeight="1">
      <c r="B56" s="127"/>
      <c r="C56" s="1207" t="s">
        <v>49</v>
      </c>
      <c r="D56" s="1207"/>
      <c r="E56" s="1208"/>
      <c r="F56" s="128">
        <v>243</v>
      </c>
      <c r="G56" s="128">
        <v>295</v>
      </c>
      <c r="H56" s="129">
        <v>314</v>
      </c>
    </row>
    <row r="57" spans="2:8" ht="53.25" customHeight="1">
      <c r="B57" s="127"/>
      <c r="C57" s="1209" t="s">
        <v>50</v>
      </c>
      <c r="D57" s="1209"/>
      <c r="E57" s="1210"/>
      <c r="F57" s="130">
        <v>984</v>
      </c>
      <c r="G57" s="130">
        <v>1240</v>
      </c>
      <c r="H57" s="131">
        <v>1244</v>
      </c>
    </row>
    <row r="58" spans="2:8" ht="45.75" customHeight="1">
      <c r="B58" s="132"/>
      <c r="C58" s="1197" t="s">
        <v>578</v>
      </c>
      <c r="D58" s="1198"/>
      <c r="E58" s="1199"/>
      <c r="F58" s="133">
        <v>697</v>
      </c>
      <c r="G58" s="133">
        <v>886</v>
      </c>
      <c r="H58" s="134">
        <v>844</v>
      </c>
    </row>
    <row r="59" spans="2:8" ht="45.75" customHeight="1">
      <c r="B59" s="132"/>
      <c r="C59" s="1197" t="s">
        <v>579</v>
      </c>
      <c r="D59" s="1198"/>
      <c r="E59" s="1199"/>
      <c r="F59" s="133">
        <v>171</v>
      </c>
      <c r="G59" s="133">
        <v>240</v>
      </c>
      <c r="H59" s="134">
        <v>312</v>
      </c>
    </row>
    <row r="60" spans="2:8" ht="45.75" customHeight="1">
      <c r="B60" s="132"/>
      <c r="C60" s="1197" t="s">
        <v>580</v>
      </c>
      <c r="D60" s="1198"/>
      <c r="E60" s="1199"/>
      <c r="F60" s="133">
        <v>32</v>
      </c>
      <c r="G60" s="133">
        <v>32</v>
      </c>
      <c r="H60" s="134">
        <v>32</v>
      </c>
    </row>
    <row r="61" spans="2:8" ht="45.75" customHeight="1">
      <c r="B61" s="132"/>
      <c r="C61" s="1197" t="s">
        <v>581</v>
      </c>
      <c r="D61" s="1198"/>
      <c r="E61" s="1199"/>
      <c r="F61" s="133">
        <v>15</v>
      </c>
      <c r="G61" s="133">
        <v>15</v>
      </c>
      <c r="H61" s="134">
        <v>15</v>
      </c>
    </row>
    <row r="62" spans="2:8" ht="45.75" customHeight="1" thickBot="1">
      <c r="B62" s="135"/>
      <c r="C62" s="1200" t="s">
        <v>582</v>
      </c>
      <c r="D62" s="1201"/>
      <c r="E62" s="1202"/>
      <c r="F62" s="136">
        <v>11</v>
      </c>
      <c r="G62" s="136">
        <v>11</v>
      </c>
      <c r="H62" s="137">
        <v>11</v>
      </c>
    </row>
    <row r="63" spans="2:8" ht="52.5" customHeight="1" thickBot="1">
      <c r="B63" s="138"/>
      <c r="C63" s="1203" t="s">
        <v>51</v>
      </c>
      <c r="D63" s="1203"/>
      <c r="E63" s="1204"/>
      <c r="F63" s="139">
        <v>3273</v>
      </c>
      <c r="G63" s="139">
        <v>3812</v>
      </c>
      <c r="H63" s="140">
        <v>3888</v>
      </c>
    </row>
    <row r="64" spans="2:8" ht="15" customHeight="1"/>
  </sheetData>
  <sheetProtection algorithmName="SHA-512" hashValue="vkTFQkruyo7ESRRFMLY9T/1uPpeKjxbBFvMw0g0ulSEWRIPTsbOLkBxUrzti7NjS3Ud1xUOFCFLcDa1f+w4L4w==" saltValue="eSfeRN+cJf1Z2UQsdj1u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baseColWidth="10" defaultColWidth="0" defaultRowHeight="13.5" customHeight="1" zeroHeight="1"/>
  <cols>
    <col min="1" max="1" width="6.33203125" style="263" customWidth="1"/>
    <col min="2" max="107" width="2.5" style="263" customWidth="1"/>
    <col min="108" max="108" width="6.1640625" style="269" customWidth="1"/>
    <col min="109" max="109" width="5.83203125" style="267" customWidth="1"/>
    <col min="110" max="110" width="19.1640625" style="263" hidden="1"/>
    <col min="111" max="115" width="12.6640625" style="263" hidden="1"/>
    <col min="116" max="349" width="8.6640625" style="263" hidden="1"/>
    <col min="350" max="355" width="14.83203125" style="263" hidden="1"/>
    <col min="356" max="357" width="15.83203125" style="263" hidden="1"/>
    <col min="358" max="363" width="16.1640625" style="263" hidden="1"/>
    <col min="364" max="364" width="6.1640625" style="263" hidden="1"/>
    <col min="365" max="365" width="3" style="263" hidden="1"/>
    <col min="366" max="605" width="8.6640625" style="263" hidden="1"/>
    <col min="606" max="611" width="14.83203125" style="263" hidden="1"/>
    <col min="612" max="613" width="15.83203125" style="263" hidden="1"/>
    <col min="614" max="619" width="16.1640625" style="263" hidden="1"/>
    <col min="620" max="620" width="6.1640625" style="263" hidden="1"/>
    <col min="621" max="621" width="3" style="263" hidden="1"/>
    <col min="622" max="861" width="8.6640625" style="263" hidden="1"/>
    <col min="862" max="867" width="14.83203125" style="263" hidden="1"/>
    <col min="868" max="869" width="15.83203125" style="263" hidden="1"/>
    <col min="870" max="875" width="16.1640625" style="263" hidden="1"/>
    <col min="876" max="876" width="6.1640625" style="263" hidden="1"/>
    <col min="877" max="877" width="3" style="263" hidden="1"/>
    <col min="878" max="1117" width="8.6640625" style="263" hidden="1"/>
    <col min="1118" max="1123" width="14.83203125" style="263" hidden="1"/>
    <col min="1124" max="1125" width="15.83203125" style="263" hidden="1"/>
    <col min="1126" max="1131" width="16.1640625" style="263" hidden="1"/>
    <col min="1132" max="1132" width="6.1640625" style="263" hidden="1"/>
    <col min="1133" max="1133" width="3" style="263" hidden="1"/>
    <col min="1134" max="1373" width="8.6640625" style="263" hidden="1"/>
    <col min="1374" max="1379" width="14.83203125" style="263" hidden="1"/>
    <col min="1380" max="1381" width="15.83203125" style="263" hidden="1"/>
    <col min="1382" max="1387" width="16.1640625" style="263" hidden="1"/>
    <col min="1388" max="1388" width="6.1640625" style="263" hidden="1"/>
    <col min="1389" max="1389" width="3" style="263" hidden="1"/>
    <col min="1390" max="1629" width="8.6640625" style="263" hidden="1"/>
    <col min="1630" max="1635" width="14.83203125" style="263" hidden="1"/>
    <col min="1636" max="1637" width="15.83203125" style="263" hidden="1"/>
    <col min="1638" max="1643" width="16.1640625" style="263" hidden="1"/>
    <col min="1644" max="1644" width="6.1640625" style="263" hidden="1"/>
    <col min="1645" max="1645" width="3" style="263" hidden="1"/>
    <col min="1646" max="1885" width="8.6640625" style="263" hidden="1"/>
    <col min="1886" max="1891" width="14.83203125" style="263" hidden="1"/>
    <col min="1892" max="1893" width="15.83203125" style="263" hidden="1"/>
    <col min="1894" max="1899" width="16.1640625" style="263" hidden="1"/>
    <col min="1900" max="1900" width="6.1640625" style="263" hidden="1"/>
    <col min="1901" max="1901" width="3" style="263" hidden="1"/>
    <col min="1902" max="2141" width="8.6640625" style="263" hidden="1"/>
    <col min="2142" max="2147" width="14.83203125" style="263" hidden="1"/>
    <col min="2148" max="2149" width="15.83203125" style="263" hidden="1"/>
    <col min="2150" max="2155" width="16.1640625" style="263" hidden="1"/>
    <col min="2156" max="2156" width="6.1640625" style="263" hidden="1"/>
    <col min="2157" max="2157" width="3" style="263" hidden="1"/>
    <col min="2158" max="2397" width="8.6640625" style="263" hidden="1"/>
    <col min="2398" max="2403" width="14.83203125" style="263" hidden="1"/>
    <col min="2404" max="2405" width="15.83203125" style="263" hidden="1"/>
    <col min="2406" max="2411" width="16.1640625" style="263" hidden="1"/>
    <col min="2412" max="2412" width="6.1640625" style="263" hidden="1"/>
    <col min="2413" max="2413" width="3" style="263" hidden="1"/>
    <col min="2414" max="2653" width="8.6640625" style="263" hidden="1"/>
    <col min="2654" max="2659" width="14.83203125" style="263" hidden="1"/>
    <col min="2660" max="2661" width="15.83203125" style="263" hidden="1"/>
    <col min="2662" max="2667" width="16.1640625" style="263" hidden="1"/>
    <col min="2668" max="2668" width="6.1640625" style="263" hidden="1"/>
    <col min="2669" max="2669" width="3" style="263" hidden="1"/>
    <col min="2670" max="2909" width="8.6640625" style="263" hidden="1"/>
    <col min="2910" max="2915" width="14.83203125" style="263" hidden="1"/>
    <col min="2916" max="2917" width="15.83203125" style="263" hidden="1"/>
    <col min="2918" max="2923" width="16.1640625" style="263" hidden="1"/>
    <col min="2924" max="2924" width="6.1640625" style="263" hidden="1"/>
    <col min="2925" max="2925" width="3" style="263" hidden="1"/>
    <col min="2926" max="3165" width="8.6640625" style="263" hidden="1"/>
    <col min="3166" max="3171" width="14.83203125" style="263" hidden="1"/>
    <col min="3172" max="3173" width="15.83203125" style="263" hidden="1"/>
    <col min="3174" max="3179" width="16.1640625" style="263" hidden="1"/>
    <col min="3180" max="3180" width="6.1640625" style="263" hidden="1"/>
    <col min="3181" max="3181" width="3" style="263" hidden="1"/>
    <col min="3182" max="3421" width="8.6640625" style="263" hidden="1"/>
    <col min="3422" max="3427" width="14.83203125" style="263" hidden="1"/>
    <col min="3428" max="3429" width="15.83203125" style="263" hidden="1"/>
    <col min="3430" max="3435" width="16.1640625" style="263" hidden="1"/>
    <col min="3436" max="3436" width="6.1640625" style="263" hidden="1"/>
    <col min="3437" max="3437" width="3" style="263" hidden="1"/>
    <col min="3438" max="3677" width="8.6640625" style="263" hidden="1"/>
    <col min="3678" max="3683" width="14.83203125" style="263" hidden="1"/>
    <col min="3684" max="3685" width="15.83203125" style="263" hidden="1"/>
    <col min="3686" max="3691" width="16.1640625" style="263" hidden="1"/>
    <col min="3692" max="3692" width="6.1640625" style="263" hidden="1"/>
    <col min="3693" max="3693" width="3" style="263" hidden="1"/>
    <col min="3694" max="3933" width="8.6640625" style="263" hidden="1"/>
    <col min="3934" max="3939" width="14.83203125" style="263" hidden="1"/>
    <col min="3940" max="3941" width="15.83203125" style="263" hidden="1"/>
    <col min="3942" max="3947" width="16.1640625" style="263" hidden="1"/>
    <col min="3948" max="3948" width="6.1640625" style="263" hidden="1"/>
    <col min="3949" max="3949" width="3" style="263" hidden="1"/>
    <col min="3950" max="4189" width="8.6640625" style="263" hidden="1"/>
    <col min="4190" max="4195" width="14.83203125" style="263" hidden="1"/>
    <col min="4196" max="4197" width="15.83203125" style="263" hidden="1"/>
    <col min="4198" max="4203" width="16.1640625" style="263" hidden="1"/>
    <col min="4204" max="4204" width="6.1640625" style="263" hidden="1"/>
    <col min="4205" max="4205" width="3" style="263" hidden="1"/>
    <col min="4206" max="4445" width="8.6640625" style="263" hidden="1"/>
    <col min="4446" max="4451" width="14.83203125" style="263" hidden="1"/>
    <col min="4452" max="4453" width="15.83203125" style="263" hidden="1"/>
    <col min="4454" max="4459" width="16.1640625" style="263" hidden="1"/>
    <col min="4460" max="4460" width="6.1640625" style="263" hidden="1"/>
    <col min="4461" max="4461" width="3" style="263" hidden="1"/>
    <col min="4462" max="4701" width="8.6640625" style="263" hidden="1"/>
    <col min="4702" max="4707" width="14.83203125" style="263" hidden="1"/>
    <col min="4708" max="4709" width="15.83203125" style="263" hidden="1"/>
    <col min="4710" max="4715" width="16.1640625" style="263" hidden="1"/>
    <col min="4716" max="4716" width="6.1640625" style="263" hidden="1"/>
    <col min="4717" max="4717" width="3" style="263" hidden="1"/>
    <col min="4718" max="4957" width="8.6640625" style="263" hidden="1"/>
    <col min="4958" max="4963" width="14.83203125" style="263" hidden="1"/>
    <col min="4964" max="4965" width="15.83203125" style="263" hidden="1"/>
    <col min="4966" max="4971" width="16.1640625" style="263" hidden="1"/>
    <col min="4972" max="4972" width="6.1640625" style="263" hidden="1"/>
    <col min="4973" max="4973" width="3" style="263" hidden="1"/>
    <col min="4974" max="5213" width="8.6640625" style="263" hidden="1"/>
    <col min="5214" max="5219" width="14.83203125" style="263" hidden="1"/>
    <col min="5220" max="5221" width="15.83203125" style="263" hidden="1"/>
    <col min="5222" max="5227" width="16.1640625" style="263" hidden="1"/>
    <col min="5228" max="5228" width="6.1640625" style="263" hidden="1"/>
    <col min="5229" max="5229" width="3" style="263" hidden="1"/>
    <col min="5230" max="5469" width="8.6640625" style="263" hidden="1"/>
    <col min="5470" max="5475" width="14.83203125" style="263" hidden="1"/>
    <col min="5476" max="5477" width="15.83203125" style="263" hidden="1"/>
    <col min="5478" max="5483" width="16.1640625" style="263" hidden="1"/>
    <col min="5484" max="5484" width="6.1640625" style="263" hidden="1"/>
    <col min="5485" max="5485" width="3" style="263" hidden="1"/>
    <col min="5486" max="5725" width="8.6640625" style="263" hidden="1"/>
    <col min="5726" max="5731" width="14.83203125" style="263" hidden="1"/>
    <col min="5732" max="5733" width="15.83203125" style="263" hidden="1"/>
    <col min="5734" max="5739" width="16.1640625" style="263" hidden="1"/>
    <col min="5740" max="5740" width="6.1640625" style="263" hidden="1"/>
    <col min="5741" max="5741" width="3" style="263" hidden="1"/>
    <col min="5742" max="5981" width="8.6640625" style="263" hidden="1"/>
    <col min="5982" max="5987" width="14.83203125" style="263" hidden="1"/>
    <col min="5988" max="5989" width="15.83203125" style="263" hidden="1"/>
    <col min="5990" max="5995" width="16.1640625" style="263" hidden="1"/>
    <col min="5996" max="5996" width="6.1640625" style="263" hidden="1"/>
    <col min="5997" max="5997" width="3" style="263" hidden="1"/>
    <col min="5998" max="6237" width="8.6640625" style="263" hidden="1"/>
    <col min="6238" max="6243" width="14.83203125" style="263" hidden="1"/>
    <col min="6244" max="6245" width="15.83203125" style="263" hidden="1"/>
    <col min="6246" max="6251" width="16.1640625" style="263" hidden="1"/>
    <col min="6252" max="6252" width="6.1640625" style="263" hidden="1"/>
    <col min="6253" max="6253" width="3" style="263" hidden="1"/>
    <col min="6254" max="6493" width="8.6640625" style="263" hidden="1"/>
    <col min="6494" max="6499" width="14.83203125" style="263" hidden="1"/>
    <col min="6500" max="6501" width="15.83203125" style="263" hidden="1"/>
    <col min="6502" max="6507" width="16.1640625" style="263" hidden="1"/>
    <col min="6508" max="6508" width="6.1640625" style="263" hidden="1"/>
    <col min="6509" max="6509" width="3" style="263" hidden="1"/>
    <col min="6510" max="6749" width="8.6640625" style="263" hidden="1"/>
    <col min="6750" max="6755" width="14.83203125" style="263" hidden="1"/>
    <col min="6756" max="6757" width="15.83203125" style="263" hidden="1"/>
    <col min="6758" max="6763" width="16.1640625" style="263" hidden="1"/>
    <col min="6764" max="6764" width="6.1640625" style="263" hidden="1"/>
    <col min="6765" max="6765" width="3" style="263" hidden="1"/>
    <col min="6766" max="7005" width="8.6640625" style="263" hidden="1"/>
    <col min="7006" max="7011" width="14.83203125" style="263" hidden="1"/>
    <col min="7012" max="7013" width="15.83203125" style="263" hidden="1"/>
    <col min="7014" max="7019" width="16.1640625" style="263" hidden="1"/>
    <col min="7020" max="7020" width="6.1640625" style="263" hidden="1"/>
    <col min="7021" max="7021" width="3" style="263" hidden="1"/>
    <col min="7022" max="7261" width="8.6640625" style="263" hidden="1"/>
    <col min="7262" max="7267" width="14.83203125" style="263" hidden="1"/>
    <col min="7268" max="7269" width="15.83203125" style="263" hidden="1"/>
    <col min="7270" max="7275" width="16.1640625" style="263" hidden="1"/>
    <col min="7276" max="7276" width="6.1640625" style="263" hidden="1"/>
    <col min="7277" max="7277" width="3" style="263" hidden="1"/>
    <col min="7278" max="7517" width="8.6640625" style="263" hidden="1"/>
    <col min="7518" max="7523" width="14.83203125" style="263" hidden="1"/>
    <col min="7524" max="7525" width="15.83203125" style="263" hidden="1"/>
    <col min="7526" max="7531" width="16.1640625" style="263" hidden="1"/>
    <col min="7532" max="7532" width="6.1640625" style="263" hidden="1"/>
    <col min="7533" max="7533" width="3" style="263" hidden="1"/>
    <col min="7534" max="7773" width="8.6640625" style="263" hidden="1"/>
    <col min="7774" max="7779" width="14.83203125" style="263" hidden="1"/>
    <col min="7780" max="7781" width="15.83203125" style="263" hidden="1"/>
    <col min="7782" max="7787" width="16.1640625" style="263" hidden="1"/>
    <col min="7788" max="7788" width="6.1640625" style="263" hidden="1"/>
    <col min="7789" max="7789" width="3" style="263" hidden="1"/>
    <col min="7790" max="8029" width="8.6640625" style="263" hidden="1"/>
    <col min="8030" max="8035" width="14.83203125" style="263" hidden="1"/>
    <col min="8036" max="8037" width="15.83203125" style="263" hidden="1"/>
    <col min="8038" max="8043" width="16.1640625" style="263" hidden="1"/>
    <col min="8044" max="8044" width="6.1640625" style="263" hidden="1"/>
    <col min="8045" max="8045" width="3" style="263" hidden="1"/>
    <col min="8046" max="8285" width="8.6640625" style="263" hidden="1"/>
    <col min="8286" max="8291" width="14.83203125" style="263" hidden="1"/>
    <col min="8292" max="8293" width="15.83203125" style="263" hidden="1"/>
    <col min="8294" max="8299" width="16.1640625" style="263" hidden="1"/>
    <col min="8300" max="8300" width="6.1640625" style="263" hidden="1"/>
    <col min="8301" max="8301" width="3" style="263" hidden="1"/>
    <col min="8302" max="8541" width="8.6640625" style="263" hidden="1"/>
    <col min="8542" max="8547" width="14.83203125" style="263" hidden="1"/>
    <col min="8548" max="8549" width="15.83203125" style="263" hidden="1"/>
    <col min="8550" max="8555" width="16.1640625" style="263" hidden="1"/>
    <col min="8556" max="8556" width="6.1640625" style="263" hidden="1"/>
    <col min="8557" max="8557" width="3" style="263" hidden="1"/>
    <col min="8558" max="8797" width="8.6640625" style="263" hidden="1"/>
    <col min="8798" max="8803" width="14.83203125" style="263" hidden="1"/>
    <col min="8804" max="8805" width="15.83203125" style="263" hidden="1"/>
    <col min="8806" max="8811" width="16.1640625" style="263" hidden="1"/>
    <col min="8812" max="8812" width="6.1640625" style="263" hidden="1"/>
    <col min="8813" max="8813" width="3" style="263" hidden="1"/>
    <col min="8814" max="9053" width="8.6640625" style="263" hidden="1"/>
    <col min="9054" max="9059" width="14.83203125" style="263" hidden="1"/>
    <col min="9060" max="9061" width="15.83203125" style="263" hidden="1"/>
    <col min="9062" max="9067" width="16.1640625" style="263" hidden="1"/>
    <col min="9068" max="9068" width="6.1640625" style="263" hidden="1"/>
    <col min="9069" max="9069" width="3" style="263" hidden="1"/>
    <col min="9070" max="9309" width="8.6640625" style="263" hidden="1"/>
    <col min="9310" max="9315" width="14.83203125" style="263" hidden="1"/>
    <col min="9316" max="9317" width="15.83203125" style="263" hidden="1"/>
    <col min="9318" max="9323" width="16.1640625" style="263" hidden="1"/>
    <col min="9324" max="9324" width="6.1640625" style="263" hidden="1"/>
    <col min="9325" max="9325" width="3" style="263" hidden="1"/>
    <col min="9326" max="9565" width="8.6640625" style="263" hidden="1"/>
    <col min="9566" max="9571" width="14.83203125" style="263" hidden="1"/>
    <col min="9572" max="9573" width="15.83203125" style="263" hidden="1"/>
    <col min="9574" max="9579" width="16.1640625" style="263" hidden="1"/>
    <col min="9580" max="9580" width="6.1640625" style="263" hidden="1"/>
    <col min="9581" max="9581" width="3" style="263" hidden="1"/>
    <col min="9582" max="9821" width="8.6640625" style="263" hidden="1"/>
    <col min="9822" max="9827" width="14.83203125" style="263" hidden="1"/>
    <col min="9828" max="9829" width="15.83203125" style="263" hidden="1"/>
    <col min="9830" max="9835" width="16.1640625" style="263" hidden="1"/>
    <col min="9836" max="9836" width="6.1640625" style="263" hidden="1"/>
    <col min="9837" max="9837" width="3" style="263" hidden="1"/>
    <col min="9838" max="10077" width="8.6640625" style="263" hidden="1"/>
    <col min="10078" max="10083" width="14.83203125" style="263" hidden="1"/>
    <col min="10084" max="10085" width="15.83203125" style="263" hidden="1"/>
    <col min="10086" max="10091" width="16.1640625" style="263" hidden="1"/>
    <col min="10092" max="10092" width="6.1640625" style="263" hidden="1"/>
    <col min="10093" max="10093" width="3" style="263" hidden="1"/>
    <col min="10094" max="10333" width="8.6640625" style="263" hidden="1"/>
    <col min="10334" max="10339" width="14.83203125" style="263" hidden="1"/>
    <col min="10340" max="10341" width="15.83203125" style="263" hidden="1"/>
    <col min="10342" max="10347" width="16.1640625" style="263" hidden="1"/>
    <col min="10348" max="10348" width="6.1640625" style="263" hidden="1"/>
    <col min="10349" max="10349" width="3" style="263" hidden="1"/>
    <col min="10350" max="10589" width="8.6640625" style="263" hidden="1"/>
    <col min="10590" max="10595" width="14.83203125" style="263" hidden="1"/>
    <col min="10596" max="10597" width="15.83203125" style="263" hidden="1"/>
    <col min="10598" max="10603" width="16.1640625" style="263" hidden="1"/>
    <col min="10604" max="10604" width="6.1640625" style="263" hidden="1"/>
    <col min="10605" max="10605" width="3" style="263" hidden="1"/>
    <col min="10606" max="10845" width="8.6640625" style="263" hidden="1"/>
    <col min="10846" max="10851" width="14.83203125" style="263" hidden="1"/>
    <col min="10852" max="10853" width="15.83203125" style="263" hidden="1"/>
    <col min="10854" max="10859" width="16.1640625" style="263" hidden="1"/>
    <col min="10860" max="10860" width="6.1640625" style="263" hidden="1"/>
    <col min="10861" max="10861" width="3" style="263" hidden="1"/>
    <col min="10862" max="11101" width="8.6640625" style="263" hidden="1"/>
    <col min="11102" max="11107" width="14.83203125" style="263" hidden="1"/>
    <col min="11108" max="11109" width="15.83203125" style="263" hidden="1"/>
    <col min="11110" max="11115" width="16.1640625" style="263" hidden="1"/>
    <col min="11116" max="11116" width="6.1640625" style="263" hidden="1"/>
    <col min="11117" max="11117" width="3" style="263" hidden="1"/>
    <col min="11118" max="11357" width="8.6640625" style="263" hidden="1"/>
    <col min="11358" max="11363" width="14.83203125" style="263" hidden="1"/>
    <col min="11364" max="11365" width="15.83203125" style="263" hidden="1"/>
    <col min="11366" max="11371" width="16.1640625" style="263" hidden="1"/>
    <col min="11372" max="11372" width="6.1640625" style="263" hidden="1"/>
    <col min="11373" max="11373" width="3" style="263" hidden="1"/>
    <col min="11374" max="11613" width="8.6640625" style="263" hidden="1"/>
    <col min="11614" max="11619" width="14.83203125" style="263" hidden="1"/>
    <col min="11620" max="11621" width="15.83203125" style="263" hidden="1"/>
    <col min="11622" max="11627" width="16.1640625" style="263" hidden="1"/>
    <col min="11628" max="11628" width="6.1640625" style="263" hidden="1"/>
    <col min="11629" max="11629" width="3" style="263" hidden="1"/>
    <col min="11630" max="11869" width="8.6640625" style="263" hidden="1"/>
    <col min="11870" max="11875" width="14.83203125" style="263" hidden="1"/>
    <col min="11876" max="11877" width="15.83203125" style="263" hidden="1"/>
    <col min="11878" max="11883" width="16.1640625" style="263" hidden="1"/>
    <col min="11884" max="11884" width="6.1640625" style="263" hidden="1"/>
    <col min="11885" max="11885" width="3" style="263" hidden="1"/>
    <col min="11886" max="12125" width="8.6640625" style="263" hidden="1"/>
    <col min="12126" max="12131" width="14.83203125" style="263" hidden="1"/>
    <col min="12132" max="12133" width="15.83203125" style="263" hidden="1"/>
    <col min="12134" max="12139" width="16.1640625" style="263" hidden="1"/>
    <col min="12140" max="12140" width="6.1640625" style="263" hidden="1"/>
    <col min="12141" max="12141" width="3" style="263" hidden="1"/>
    <col min="12142" max="12381" width="8.6640625" style="263" hidden="1"/>
    <col min="12382" max="12387" width="14.83203125" style="263" hidden="1"/>
    <col min="12388" max="12389" width="15.83203125" style="263" hidden="1"/>
    <col min="12390" max="12395" width="16.1640625" style="263" hidden="1"/>
    <col min="12396" max="12396" width="6.1640625" style="263" hidden="1"/>
    <col min="12397" max="12397" width="3" style="263" hidden="1"/>
    <col min="12398" max="12637" width="8.6640625" style="263" hidden="1"/>
    <col min="12638" max="12643" width="14.83203125" style="263" hidden="1"/>
    <col min="12644" max="12645" width="15.83203125" style="263" hidden="1"/>
    <col min="12646" max="12651" width="16.1640625" style="263" hidden="1"/>
    <col min="12652" max="12652" width="6.1640625" style="263" hidden="1"/>
    <col min="12653" max="12653" width="3" style="263" hidden="1"/>
    <col min="12654" max="12893" width="8.6640625" style="263" hidden="1"/>
    <col min="12894" max="12899" width="14.83203125" style="263" hidden="1"/>
    <col min="12900" max="12901" width="15.83203125" style="263" hidden="1"/>
    <col min="12902" max="12907" width="16.1640625" style="263" hidden="1"/>
    <col min="12908" max="12908" width="6.1640625" style="263" hidden="1"/>
    <col min="12909" max="12909" width="3" style="263" hidden="1"/>
    <col min="12910" max="13149" width="8.6640625" style="263" hidden="1"/>
    <col min="13150" max="13155" width="14.83203125" style="263" hidden="1"/>
    <col min="13156" max="13157" width="15.83203125" style="263" hidden="1"/>
    <col min="13158" max="13163" width="16.1640625" style="263" hidden="1"/>
    <col min="13164" max="13164" width="6.1640625" style="263" hidden="1"/>
    <col min="13165" max="13165" width="3" style="263" hidden="1"/>
    <col min="13166" max="13405" width="8.6640625" style="263" hidden="1"/>
    <col min="13406" max="13411" width="14.83203125" style="263" hidden="1"/>
    <col min="13412" max="13413" width="15.83203125" style="263" hidden="1"/>
    <col min="13414" max="13419" width="16.1640625" style="263" hidden="1"/>
    <col min="13420" max="13420" width="6.1640625" style="263" hidden="1"/>
    <col min="13421" max="13421" width="3" style="263" hidden="1"/>
    <col min="13422" max="13661" width="8.6640625" style="263" hidden="1"/>
    <col min="13662" max="13667" width="14.83203125" style="263" hidden="1"/>
    <col min="13668" max="13669" width="15.83203125" style="263" hidden="1"/>
    <col min="13670" max="13675" width="16.1640625" style="263" hidden="1"/>
    <col min="13676" max="13676" width="6.1640625" style="263" hidden="1"/>
    <col min="13677" max="13677" width="3" style="263" hidden="1"/>
    <col min="13678" max="13917" width="8.6640625" style="263" hidden="1"/>
    <col min="13918" max="13923" width="14.83203125" style="263" hidden="1"/>
    <col min="13924" max="13925" width="15.83203125" style="263" hidden="1"/>
    <col min="13926" max="13931" width="16.1640625" style="263" hidden="1"/>
    <col min="13932" max="13932" width="6.1640625" style="263" hidden="1"/>
    <col min="13933" max="13933" width="3" style="263" hidden="1"/>
    <col min="13934" max="14173" width="8.6640625" style="263" hidden="1"/>
    <col min="14174" max="14179" width="14.83203125" style="263" hidden="1"/>
    <col min="14180" max="14181" width="15.83203125" style="263" hidden="1"/>
    <col min="14182" max="14187" width="16.1640625" style="263" hidden="1"/>
    <col min="14188" max="14188" width="6.1640625" style="263" hidden="1"/>
    <col min="14189" max="14189" width="3" style="263" hidden="1"/>
    <col min="14190" max="14429" width="8.6640625" style="263" hidden="1"/>
    <col min="14430" max="14435" width="14.83203125" style="263" hidden="1"/>
    <col min="14436" max="14437" width="15.83203125" style="263" hidden="1"/>
    <col min="14438" max="14443" width="16.1640625" style="263" hidden="1"/>
    <col min="14444" max="14444" width="6.1640625" style="263" hidden="1"/>
    <col min="14445" max="14445" width="3" style="263" hidden="1"/>
    <col min="14446" max="14685" width="8.6640625" style="263" hidden="1"/>
    <col min="14686" max="14691" width="14.83203125" style="263" hidden="1"/>
    <col min="14692" max="14693" width="15.83203125" style="263" hidden="1"/>
    <col min="14694" max="14699" width="16.1640625" style="263" hidden="1"/>
    <col min="14700" max="14700" width="6.1640625" style="263" hidden="1"/>
    <col min="14701" max="14701" width="3" style="263" hidden="1"/>
    <col min="14702" max="14941" width="8.6640625" style="263" hidden="1"/>
    <col min="14942" max="14947" width="14.83203125" style="263" hidden="1"/>
    <col min="14948" max="14949" width="15.83203125" style="263" hidden="1"/>
    <col min="14950" max="14955" width="16.1640625" style="263" hidden="1"/>
    <col min="14956" max="14956" width="6.1640625" style="263" hidden="1"/>
    <col min="14957" max="14957" width="3" style="263" hidden="1"/>
    <col min="14958" max="15197" width="8.6640625" style="263" hidden="1"/>
    <col min="15198" max="15203" width="14.83203125" style="263" hidden="1"/>
    <col min="15204" max="15205" width="15.83203125" style="263" hidden="1"/>
    <col min="15206" max="15211" width="16.1640625" style="263" hidden="1"/>
    <col min="15212" max="15212" width="6.1640625" style="263" hidden="1"/>
    <col min="15213" max="15213" width="3" style="263" hidden="1"/>
    <col min="15214" max="15453" width="8.6640625" style="263" hidden="1"/>
    <col min="15454" max="15459" width="14.83203125" style="263" hidden="1"/>
    <col min="15460" max="15461" width="15.83203125" style="263" hidden="1"/>
    <col min="15462" max="15467" width="16.1640625" style="263" hidden="1"/>
    <col min="15468" max="15468" width="6.1640625" style="263" hidden="1"/>
    <col min="15469" max="15469" width="3" style="263" hidden="1"/>
    <col min="15470" max="15709" width="8.6640625" style="263" hidden="1"/>
    <col min="15710" max="15715" width="14.83203125" style="263" hidden="1"/>
    <col min="15716" max="15717" width="15.83203125" style="263" hidden="1"/>
    <col min="15718" max="15723" width="16.1640625" style="263" hidden="1"/>
    <col min="15724" max="15724" width="6.1640625" style="263" hidden="1"/>
    <col min="15725" max="15725" width="3" style="263" hidden="1"/>
    <col min="15726" max="15965" width="8.6640625" style="263" hidden="1"/>
    <col min="15966" max="15971" width="14.83203125" style="263" hidden="1"/>
    <col min="15972" max="15973" width="15.83203125" style="263" hidden="1"/>
    <col min="15974" max="15979" width="16.1640625" style="263" hidden="1"/>
    <col min="15980" max="15980" width="6.1640625" style="263" hidden="1"/>
    <col min="15981" max="15981" width="3" style="263" hidden="1"/>
    <col min="15982" max="16221" width="8.6640625" style="263" hidden="1"/>
    <col min="16222" max="16227" width="14.83203125" style="263" hidden="1"/>
    <col min="16228" max="16229" width="15.83203125" style="263" hidden="1"/>
    <col min="16230" max="16235" width="16.1640625" style="263" hidden="1"/>
    <col min="16236" max="16236" width="6.1640625" style="263" hidden="1"/>
    <col min="16237" max="16237" width="3" style="263" hidden="1"/>
    <col min="16238" max="16384" width="8.6640625" style="263" hidden="1"/>
  </cols>
  <sheetData>
    <row r="1" spans="1:143" ht="42.75" customHeight="1">
      <c r="A1" s="350"/>
      <c r="B1" s="351"/>
      <c r="DD1" s="263"/>
      <c r="DE1" s="263"/>
    </row>
    <row r="2" spans="1:143" ht="25.5" customHeight="1">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63"/>
      <c r="DE2" s="263"/>
    </row>
    <row r="3" spans="1:143" ht="25.5" customHeight="1">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63"/>
      <c r="DE3" s="263"/>
    </row>
    <row r="4" spans="1:143" s="261" customFormat="1" ht="14">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62"/>
      <c r="DG4" s="262"/>
      <c r="DH4" s="262"/>
      <c r="DI4" s="262"/>
      <c r="DJ4" s="262"/>
      <c r="DK4" s="262"/>
      <c r="DL4" s="262"/>
      <c r="DM4" s="262"/>
      <c r="DN4" s="262"/>
      <c r="DO4" s="262"/>
      <c r="DP4" s="262"/>
      <c r="DQ4" s="262"/>
      <c r="DR4" s="262"/>
      <c r="DS4" s="262"/>
      <c r="DT4" s="262"/>
      <c r="DU4" s="262"/>
      <c r="DV4" s="262"/>
      <c r="DW4" s="262"/>
    </row>
    <row r="5" spans="1:143" s="261" customFormat="1" ht="14">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62"/>
      <c r="DG5" s="262"/>
      <c r="DH5" s="262"/>
      <c r="DI5" s="262"/>
      <c r="DJ5" s="262"/>
      <c r="DK5" s="262"/>
      <c r="DL5" s="262"/>
      <c r="DM5" s="262"/>
      <c r="DN5" s="262"/>
      <c r="DO5" s="262"/>
      <c r="DP5" s="262"/>
      <c r="DQ5" s="262"/>
      <c r="DR5" s="262"/>
      <c r="DS5" s="262"/>
      <c r="DT5" s="262"/>
      <c r="DU5" s="262"/>
      <c r="DV5" s="262"/>
      <c r="DW5" s="262"/>
    </row>
    <row r="6" spans="1:143" s="261" customFormat="1" ht="14">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62"/>
      <c r="DG6" s="262"/>
      <c r="DH6" s="262"/>
      <c r="DI6" s="262"/>
      <c r="DJ6" s="262"/>
      <c r="DK6" s="262"/>
      <c r="DL6" s="262"/>
      <c r="DM6" s="262"/>
      <c r="DN6" s="262"/>
      <c r="DO6" s="262"/>
      <c r="DP6" s="262"/>
      <c r="DQ6" s="262"/>
      <c r="DR6" s="262"/>
      <c r="DS6" s="262"/>
      <c r="DT6" s="262"/>
      <c r="DU6" s="262"/>
      <c r="DV6" s="262"/>
      <c r="DW6" s="262"/>
    </row>
    <row r="7" spans="1:143" s="261" customFormat="1" ht="14">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62"/>
      <c r="DG7" s="262"/>
      <c r="DH7" s="262"/>
      <c r="DI7" s="262"/>
      <c r="DJ7" s="262"/>
      <c r="DK7" s="262"/>
      <c r="DL7" s="262"/>
      <c r="DM7" s="262"/>
      <c r="DN7" s="262"/>
      <c r="DO7" s="262"/>
      <c r="DP7" s="262"/>
      <c r="DQ7" s="262"/>
      <c r="DR7" s="262"/>
      <c r="DS7" s="262"/>
      <c r="DT7" s="262"/>
      <c r="DU7" s="262"/>
      <c r="DV7" s="262"/>
      <c r="DW7" s="262"/>
    </row>
    <row r="8" spans="1:143" s="261" customFormat="1" ht="14">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62"/>
      <c r="DG8" s="262"/>
      <c r="DH8" s="262"/>
      <c r="DI8" s="262"/>
      <c r="DJ8" s="262"/>
      <c r="DK8" s="262"/>
      <c r="DL8" s="262"/>
      <c r="DM8" s="262"/>
      <c r="DN8" s="262"/>
      <c r="DO8" s="262"/>
      <c r="DP8" s="262"/>
      <c r="DQ8" s="262"/>
      <c r="DR8" s="262"/>
      <c r="DS8" s="262"/>
      <c r="DT8" s="262"/>
      <c r="DU8" s="262"/>
      <c r="DV8" s="262"/>
      <c r="DW8" s="262"/>
    </row>
    <row r="9" spans="1:143" s="261" customFormat="1" ht="14">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62"/>
      <c r="DG9" s="262"/>
      <c r="DH9" s="262"/>
      <c r="DI9" s="262"/>
      <c r="DJ9" s="262"/>
      <c r="DK9" s="262"/>
      <c r="DL9" s="262"/>
      <c r="DM9" s="262"/>
      <c r="DN9" s="262"/>
      <c r="DO9" s="262"/>
      <c r="DP9" s="262"/>
      <c r="DQ9" s="262"/>
      <c r="DR9" s="262"/>
      <c r="DS9" s="262"/>
      <c r="DT9" s="262"/>
      <c r="DU9" s="262"/>
      <c r="DV9" s="262"/>
      <c r="DW9" s="262"/>
    </row>
    <row r="10" spans="1:143" s="261" customFormat="1" ht="14">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62"/>
      <c r="DG10" s="262"/>
      <c r="DH10" s="262"/>
      <c r="DI10" s="262"/>
      <c r="DJ10" s="262"/>
      <c r="DK10" s="262"/>
      <c r="DL10" s="262"/>
      <c r="DM10" s="262"/>
      <c r="DN10" s="262"/>
      <c r="DO10" s="262"/>
      <c r="DP10" s="262"/>
      <c r="DQ10" s="262"/>
      <c r="DR10" s="262"/>
      <c r="DS10" s="262"/>
      <c r="DT10" s="262"/>
      <c r="DU10" s="262"/>
      <c r="DV10" s="262"/>
      <c r="DW10" s="262"/>
      <c r="EM10" s="261" t="s">
        <v>589</v>
      </c>
    </row>
    <row r="11" spans="1:143" s="261" customFormat="1" ht="14">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62"/>
      <c r="DG11" s="262"/>
      <c r="DH11" s="262"/>
      <c r="DI11" s="262"/>
      <c r="DJ11" s="262"/>
      <c r="DK11" s="262"/>
      <c r="DL11" s="262"/>
      <c r="DM11" s="262"/>
      <c r="DN11" s="262"/>
      <c r="DO11" s="262"/>
      <c r="DP11" s="262"/>
      <c r="DQ11" s="262"/>
      <c r="DR11" s="262"/>
      <c r="DS11" s="262"/>
      <c r="DT11" s="262"/>
      <c r="DU11" s="262"/>
      <c r="DV11" s="262"/>
      <c r="DW11" s="262"/>
    </row>
    <row r="12" spans="1:143" s="261" customFormat="1" ht="14">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62"/>
      <c r="DG12" s="262"/>
      <c r="DH12" s="262"/>
      <c r="DI12" s="262"/>
      <c r="DJ12" s="262"/>
      <c r="DK12" s="262"/>
      <c r="DL12" s="262"/>
      <c r="DM12" s="262"/>
      <c r="DN12" s="262"/>
      <c r="DO12" s="262"/>
      <c r="DP12" s="262"/>
      <c r="DQ12" s="262"/>
      <c r="DR12" s="262"/>
      <c r="DS12" s="262"/>
      <c r="DT12" s="262"/>
      <c r="DU12" s="262"/>
      <c r="DV12" s="262"/>
      <c r="DW12" s="262"/>
      <c r="EM12" s="261" t="s">
        <v>589</v>
      </c>
    </row>
    <row r="13" spans="1:143" s="261" customFormat="1" ht="14">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62"/>
      <c r="DG13" s="262"/>
      <c r="DH13" s="262"/>
      <c r="DI13" s="262"/>
      <c r="DJ13" s="262"/>
      <c r="DK13" s="262"/>
      <c r="DL13" s="262"/>
      <c r="DM13" s="262"/>
      <c r="DN13" s="262"/>
      <c r="DO13" s="262"/>
      <c r="DP13" s="262"/>
      <c r="DQ13" s="262"/>
      <c r="DR13" s="262"/>
      <c r="DS13" s="262"/>
      <c r="DT13" s="262"/>
      <c r="DU13" s="262"/>
      <c r="DV13" s="262"/>
      <c r="DW13" s="262"/>
    </row>
    <row r="14" spans="1:143" s="261" customFormat="1" ht="14">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62"/>
      <c r="DG14" s="262"/>
      <c r="DH14" s="262"/>
      <c r="DI14" s="262"/>
      <c r="DJ14" s="262"/>
      <c r="DK14" s="262"/>
      <c r="DL14" s="262"/>
      <c r="DM14" s="262"/>
      <c r="DN14" s="262"/>
      <c r="DO14" s="262"/>
      <c r="DP14" s="262"/>
      <c r="DQ14" s="262"/>
      <c r="DR14" s="262"/>
      <c r="DS14" s="262"/>
      <c r="DT14" s="262"/>
      <c r="DU14" s="262"/>
      <c r="DV14" s="262"/>
      <c r="DW14" s="262"/>
    </row>
    <row r="15" spans="1:143" s="261" customFormat="1" ht="14">
      <c r="A15" s="263"/>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62"/>
      <c r="DG15" s="262"/>
      <c r="DH15" s="262"/>
      <c r="DI15" s="262"/>
      <c r="DJ15" s="262"/>
      <c r="DK15" s="262"/>
      <c r="DL15" s="262"/>
      <c r="DM15" s="262"/>
      <c r="DN15" s="262"/>
      <c r="DO15" s="262"/>
      <c r="DP15" s="262"/>
      <c r="DQ15" s="262"/>
      <c r="DR15" s="262"/>
      <c r="DS15" s="262"/>
      <c r="DT15" s="262"/>
      <c r="DU15" s="262"/>
      <c r="DV15" s="262"/>
      <c r="DW15" s="262"/>
    </row>
    <row r="16" spans="1:143" s="261" customFormat="1" ht="14">
      <c r="A16" s="263"/>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62"/>
      <c r="DG16" s="262"/>
      <c r="DH16" s="262"/>
      <c r="DI16" s="262"/>
      <c r="DJ16" s="262"/>
      <c r="DK16" s="262"/>
      <c r="DL16" s="262"/>
      <c r="DM16" s="262"/>
      <c r="DN16" s="262"/>
      <c r="DO16" s="262"/>
      <c r="DP16" s="262"/>
      <c r="DQ16" s="262"/>
      <c r="DR16" s="262"/>
      <c r="DS16" s="262"/>
      <c r="DT16" s="262"/>
      <c r="DU16" s="262"/>
      <c r="DV16" s="262"/>
      <c r="DW16" s="262"/>
    </row>
    <row r="17" spans="1:351" s="261" customFormat="1" ht="14">
      <c r="A17" s="263"/>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62"/>
      <c r="DG17" s="262"/>
      <c r="DH17" s="262"/>
      <c r="DI17" s="262"/>
      <c r="DJ17" s="262"/>
      <c r="DK17" s="262"/>
      <c r="DL17" s="262"/>
      <c r="DM17" s="262"/>
      <c r="DN17" s="262"/>
      <c r="DO17" s="262"/>
      <c r="DP17" s="262"/>
      <c r="DQ17" s="262"/>
      <c r="DR17" s="262"/>
      <c r="DS17" s="262"/>
      <c r="DT17" s="262"/>
      <c r="DU17" s="262"/>
      <c r="DV17" s="262"/>
      <c r="DW17" s="262"/>
    </row>
    <row r="18" spans="1:351" s="261" customFormat="1" ht="14">
      <c r="A18" s="263"/>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62"/>
      <c r="DG18" s="262"/>
      <c r="DH18" s="262"/>
      <c r="DI18" s="262"/>
      <c r="DJ18" s="262"/>
      <c r="DK18" s="262"/>
      <c r="DL18" s="262"/>
      <c r="DM18" s="262"/>
      <c r="DN18" s="262"/>
      <c r="DO18" s="262"/>
      <c r="DP18" s="262"/>
      <c r="DQ18" s="262"/>
      <c r="DR18" s="262"/>
      <c r="DS18" s="262"/>
      <c r="DT18" s="262"/>
      <c r="DU18" s="262"/>
      <c r="DV18" s="262"/>
      <c r="DW18" s="262"/>
    </row>
    <row r="19" spans="1:351" ht="14">
      <c r="DD19" s="263"/>
      <c r="DE19" s="263"/>
    </row>
    <row r="20" spans="1:351" ht="14">
      <c r="DD20" s="263"/>
      <c r="DE20" s="263"/>
    </row>
    <row r="21" spans="1:351" ht="17">
      <c r="B21" s="353"/>
      <c r="C21" s="265"/>
      <c r="D21" s="265"/>
      <c r="E21" s="265"/>
      <c r="F21" s="265"/>
      <c r="G21" s="265"/>
      <c r="H21" s="265"/>
      <c r="I21" s="265"/>
      <c r="J21" s="265"/>
      <c r="K21" s="265"/>
      <c r="L21" s="265"/>
      <c r="M21" s="265"/>
      <c r="N21" s="354"/>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354"/>
      <c r="AU21" s="265"/>
      <c r="AV21" s="265"/>
      <c r="AW21" s="265"/>
      <c r="AX21" s="265"/>
      <c r="AY21" s="265"/>
      <c r="AZ21" s="265"/>
      <c r="BA21" s="265"/>
      <c r="BB21" s="265"/>
      <c r="BC21" s="265"/>
      <c r="BD21" s="265"/>
      <c r="BE21" s="265"/>
      <c r="BF21" s="354"/>
      <c r="BG21" s="265"/>
      <c r="BH21" s="265"/>
      <c r="BI21" s="265"/>
      <c r="BJ21" s="265"/>
      <c r="BK21" s="265"/>
      <c r="BL21" s="265"/>
      <c r="BM21" s="265"/>
      <c r="BN21" s="265"/>
      <c r="BO21" s="265"/>
      <c r="BP21" s="265"/>
      <c r="BQ21" s="265"/>
      <c r="BR21" s="354"/>
      <c r="BS21" s="265"/>
      <c r="BT21" s="265"/>
      <c r="BU21" s="265"/>
      <c r="BV21" s="265"/>
      <c r="BW21" s="265"/>
      <c r="BX21" s="265"/>
      <c r="BY21" s="265"/>
      <c r="BZ21" s="265"/>
      <c r="CA21" s="265"/>
      <c r="CB21" s="265"/>
      <c r="CC21" s="265"/>
      <c r="CD21" s="354"/>
      <c r="CE21" s="265"/>
      <c r="CF21" s="265"/>
      <c r="CG21" s="265"/>
      <c r="CH21" s="265"/>
      <c r="CI21" s="265"/>
      <c r="CJ21" s="265"/>
      <c r="CK21" s="265"/>
      <c r="CL21" s="265"/>
      <c r="CM21" s="265"/>
      <c r="CN21" s="265"/>
      <c r="CO21" s="265"/>
      <c r="CP21" s="354"/>
      <c r="CQ21" s="265"/>
      <c r="CR21" s="265"/>
      <c r="CS21" s="265"/>
      <c r="CT21" s="265"/>
      <c r="CU21" s="265"/>
      <c r="CV21" s="265"/>
      <c r="CW21" s="265"/>
      <c r="CX21" s="265"/>
      <c r="CY21" s="265"/>
      <c r="CZ21" s="265"/>
      <c r="DA21" s="265"/>
      <c r="DB21" s="354"/>
      <c r="DC21" s="265"/>
      <c r="DD21" s="266"/>
      <c r="DE21" s="263"/>
      <c r="MM21" s="355"/>
    </row>
    <row r="22" spans="1:351" ht="17">
      <c r="B22" s="267"/>
      <c r="MM22" s="355"/>
    </row>
    <row r="23" spans="1:351" ht="14">
      <c r="B23" s="267"/>
    </row>
    <row r="24" spans="1:351" ht="14">
      <c r="B24" s="267"/>
    </row>
    <row r="25" spans="1:351" ht="14">
      <c r="B25" s="267"/>
    </row>
    <row r="26" spans="1:351" ht="14">
      <c r="B26" s="267"/>
    </row>
    <row r="27" spans="1:351" ht="14">
      <c r="B27" s="267"/>
    </row>
    <row r="28" spans="1:351" ht="14">
      <c r="B28" s="267"/>
    </row>
    <row r="29" spans="1:351" ht="14">
      <c r="B29" s="267"/>
    </row>
    <row r="30" spans="1:351" ht="14">
      <c r="B30" s="267"/>
    </row>
    <row r="31" spans="1:351" ht="14">
      <c r="B31" s="267"/>
    </row>
    <row r="32" spans="1:351" ht="14">
      <c r="B32" s="267"/>
    </row>
    <row r="33" spans="2:109" ht="14">
      <c r="B33" s="267"/>
    </row>
    <row r="34" spans="2:109" ht="14">
      <c r="B34" s="267"/>
    </row>
    <row r="35" spans="2:109" ht="14">
      <c r="B35" s="267"/>
    </row>
    <row r="36" spans="2:109" ht="14">
      <c r="B36" s="267"/>
    </row>
    <row r="37" spans="2:109" ht="14">
      <c r="B37" s="267"/>
    </row>
    <row r="38" spans="2:109" ht="14">
      <c r="B38" s="267"/>
    </row>
    <row r="39" spans="2:109" ht="14">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ht="14">
      <c r="B40" s="356"/>
      <c r="DD40" s="356"/>
      <c r="DE40" s="263"/>
    </row>
    <row r="41" spans="2:109" ht="17">
      <c r="B41" s="264" t="s">
        <v>590</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ht="14">
      <c r="B42" s="267"/>
      <c r="G42" s="357"/>
      <c r="I42" s="358"/>
      <c r="J42" s="358"/>
      <c r="K42" s="358"/>
      <c r="AM42" s="357"/>
      <c r="AN42" s="357" t="s">
        <v>591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67"/>
      <c r="AN43" s="1213" t="s">
        <v>600</v>
      </c>
      <c r="AO43" s="1214"/>
      <c r="AP43" s="1214"/>
      <c r="AQ43" s="1214"/>
      <c r="AR43" s="1214"/>
      <c r="AS43" s="1214"/>
      <c r="AT43" s="1214"/>
      <c r="AU43" s="1214"/>
      <c r="AV43" s="1214"/>
      <c r="AW43" s="1214"/>
      <c r="AX43" s="1214"/>
      <c r="AY43" s="1214"/>
      <c r="AZ43" s="1214"/>
      <c r="BA43" s="1214"/>
      <c r="BB43" s="1214"/>
      <c r="BC43" s="1214"/>
      <c r="BD43" s="1214"/>
      <c r="BE43" s="1214"/>
      <c r="BF43" s="1214"/>
      <c r="BG43" s="1214"/>
      <c r="BH43" s="1214"/>
      <c r="BI43" s="1214"/>
      <c r="BJ43" s="1214"/>
      <c r="BK43" s="1214"/>
      <c r="BL43" s="1214"/>
      <c r="BM43" s="1214"/>
      <c r="BN43" s="1214"/>
      <c r="BO43" s="1214"/>
      <c r="BP43" s="1214"/>
      <c r="BQ43" s="1214"/>
      <c r="BR43" s="1214"/>
      <c r="BS43" s="1214"/>
      <c r="BT43" s="1214"/>
      <c r="BU43" s="1214"/>
      <c r="BV43" s="1214"/>
      <c r="BW43" s="1214"/>
      <c r="BX43" s="1214"/>
      <c r="BY43" s="1214"/>
      <c r="BZ43" s="1214"/>
      <c r="CA43" s="1214"/>
      <c r="CB43" s="1214"/>
      <c r="CC43" s="1214"/>
      <c r="CD43" s="1214"/>
      <c r="CE43" s="1214"/>
      <c r="CF43" s="1214"/>
      <c r="CG43" s="1214"/>
      <c r="CH43" s="1214"/>
      <c r="CI43" s="1214"/>
      <c r="CJ43" s="1214"/>
      <c r="CK43" s="1214"/>
      <c r="CL43" s="1214"/>
      <c r="CM43" s="1214"/>
      <c r="CN43" s="1214"/>
      <c r="CO43" s="1214"/>
      <c r="CP43" s="1214"/>
      <c r="CQ43" s="1214"/>
      <c r="CR43" s="1214"/>
      <c r="CS43" s="1214"/>
      <c r="CT43" s="1214"/>
      <c r="CU43" s="1214"/>
      <c r="CV43" s="1214"/>
      <c r="CW43" s="1214"/>
      <c r="CX43" s="1214"/>
      <c r="CY43" s="1214"/>
      <c r="CZ43" s="1214"/>
      <c r="DA43" s="1214"/>
      <c r="DB43" s="1214"/>
      <c r="DC43" s="1215"/>
    </row>
    <row r="44" spans="2:109" ht="14">
      <c r="B44" s="267"/>
      <c r="AN44" s="1216"/>
      <c r="AO44" s="1217"/>
      <c r="AP44" s="1217"/>
      <c r="AQ44" s="1217"/>
      <c r="AR44" s="1217"/>
      <c r="AS44" s="1217"/>
      <c r="AT44" s="1217"/>
      <c r="AU44" s="1217"/>
      <c r="AV44" s="1217"/>
      <c r="AW44" s="1217"/>
      <c r="AX44" s="1217"/>
      <c r="AY44" s="1217"/>
      <c r="AZ44" s="1217"/>
      <c r="BA44" s="1217"/>
      <c r="BB44" s="1217"/>
      <c r="BC44" s="1217"/>
      <c r="BD44" s="1217"/>
      <c r="BE44" s="1217"/>
      <c r="BF44" s="1217"/>
      <c r="BG44" s="1217"/>
      <c r="BH44" s="1217"/>
      <c r="BI44" s="1217"/>
      <c r="BJ44" s="1217"/>
      <c r="BK44" s="1217"/>
      <c r="BL44" s="1217"/>
      <c r="BM44" s="1217"/>
      <c r="BN44" s="1217"/>
      <c r="BO44" s="1217"/>
      <c r="BP44" s="1217"/>
      <c r="BQ44" s="1217"/>
      <c r="BR44" s="1217"/>
      <c r="BS44" s="1217"/>
      <c r="BT44" s="1217"/>
      <c r="BU44" s="1217"/>
      <c r="BV44" s="1217"/>
      <c r="BW44" s="1217"/>
      <c r="BX44" s="1217"/>
      <c r="BY44" s="1217"/>
      <c r="BZ44" s="1217"/>
      <c r="CA44" s="1217"/>
      <c r="CB44" s="1217"/>
      <c r="CC44" s="1217"/>
      <c r="CD44" s="1217"/>
      <c r="CE44" s="1217"/>
      <c r="CF44" s="1217"/>
      <c r="CG44" s="1217"/>
      <c r="CH44" s="1217"/>
      <c r="CI44" s="1217"/>
      <c r="CJ44" s="1217"/>
      <c r="CK44" s="1217"/>
      <c r="CL44" s="1217"/>
      <c r="CM44" s="1217"/>
      <c r="CN44" s="1217"/>
      <c r="CO44" s="1217"/>
      <c r="CP44" s="1217"/>
      <c r="CQ44" s="1217"/>
      <c r="CR44" s="1217"/>
      <c r="CS44" s="1217"/>
      <c r="CT44" s="1217"/>
      <c r="CU44" s="1217"/>
      <c r="CV44" s="1217"/>
      <c r="CW44" s="1217"/>
      <c r="CX44" s="1217"/>
      <c r="CY44" s="1217"/>
      <c r="CZ44" s="1217"/>
      <c r="DA44" s="1217"/>
      <c r="DB44" s="1217"/>
      <c r="DC44" s="1218"/>
    </row>
    <row r="45" spans="2:109" ht="14">
      <c r="B45" s="267"/>
      <c r="AN45" s="1216"/>
      <c r="AO45" s="1217"/>
      <c r="AP45" s="1217"/>
      <c r="AQ45" s="1217"/>
      <c r="AR45" s="1217"/>
      <c r="AS45" s="1217"/>
      <c r="AT45" s="1217"/>
      <c r="AU45" s="1217"/>
      <c r="AV45" s="1217"/>
      <c r="AW45" s="1217"/>
      <c r="AX45" s="1217"/>
      <c r="AY45" s="1217"/>
      <c r="AZ45" s="1217"/>
      <c r="BA45" s="1217"/>
      <c r="BB45" s="1217"/>
      <c r="BC45" s="1217"/>
      <c r="BD45" s="1217"/>
      <c r="BE45" s="1217"/>
      <c r="BF45" s="1217"/>
      <c r="BG45" s="1217"/>
      <c r="BH45" s="1217"/>
      <c r="BI45" s="1217"/>
      <c r="BJ45" s="1217"/>
      <c r="BK45" s="1217"/>
      <c r="BL45" s="1217"/>
      <c r="BM45" s="1217"/>
      <c r="BN45" s="1217"/>
      <c r="BO45" s="1217"/>
      <c r="BP45" s="1217"/>
      <c r="BQ45" s="1217"/>
      <c r="BR45" s="1217"/>
      <c r="BS45" s="1217"/>
      <c r="BT45" s="1217"/>
      <c r="BU45" s="1217"/>
      <c r="BV45" s="1217"/>
      <c r="BW45" s="1217"/>
      <c r="BX45" s="1217"/>
      <c r="BY45" s="1217"/>
      <c r="BZ45" s="1217"/>
      <c r="CA45" s="1217"/>
      <c r="CB45" s="1217"/>
      <c r="CC45" s="1217"/>
      <c r="CD45" s="1217"/>
      <c r="CE45" s="1217"/>
      <c r="CF45" s="1217"/>
      <c r="CG45" s="1217"/>
      <c r="CH45" s="1217"/>
      <c r="CI45" s="1217"/>
      <c r="CJ45" s="1217"/>
      <c r="CK45" s="1217"/>
      <c r="CL45" s="1217"/>
      <c r="CM45" s="1217"/>
      <c r="CN45" s="1217"/>
      <c r="CO45" s="1217"/>
      <c r="CP45" s="1217"/>
      <c r="CQ45" s="1217"/>
      <c r="CR45" s="1217"/>
      <c r="CS45" s="1217"/>
      <c r="CT45" s="1217"/>
      <c r="CU45" s="1217"/>
      <c r="CV45" s="1217"/>
      <c r="CW45" s="1217"/>
      <c r="CX45" s="1217"/>
      <c r="CY45" s="1217"/>
      <c r="CZ45" s="1217"/>
      <c r="DA45" s="1217"/>
      <c r="DB45" s="1217"/>
      <c r="DC45" s="1218"/>
    </row>
    <row r="46" spans="2:109" ht="14">
      <c r="B46" s="267"/>
      <c r="AN46" s="1216"/>
      <c r="AO46" s="1217"/>
      <c r="AP46" s="1217"/>
      <c r="AQ46" s="1217"/>
      <c r="AR46" s="1217"/>
      <c r="AS46" s="1217"/>
      <c r="AT46" s="1217"/>
      <c r="AU46" s="1217"/>
      <c r="AV46" s="1217"/>
      <c r="AW46" s="1217"/>
      <c r="AX46" s="1217"/>
      <c r="AY46" s="1217"/>
      <c r="AZ46" s="1217"/>
      <c r="BA46" s="1217"/>
      <c r="BB46" s="1217"/>
      <c r="BC46" s="1217"/>
      <c r="BD46" s="1217"/>
      <c r="BE46" s="1217"/>
      <c r="BF46" s="1217"/>
      <c r="BG46" s="1217"/>
      <c r="BH46" s="1217"/>
      <c r="BI46" s="1217"/>
      <c r="BJ46" s="1217"/>
      <c r="BK46" s="1217"/>
      <c r="BL46" s="1217"/>
      <c r="BM46" s="1217"/>
      <c r="BN46" s="1217"/>
      <c r="BO46" s="1217"/>
      <c r="BP46" s="1217"/>
      <c r="BQ46" s="1217"/>
      <c r="BR46" s="1217"/>
      <c r="BS46" s="1217"/>
      <c r="BT46" s="1217"/>
      <c r="BU46" s="1217"/>
      <c r="BV46" s="1217"/>
      <c r="BW46" s="1217"/>
      <c r="BX46" s="1217"/>
      <c r="BY46" s="1217"/>
      <c r="BZ46" s="1217"/>
      <c r="CA46" s="1217"/>
      <c r="CB46" s="1217"/>
      <c r="CC46" s="1217"/>
      <c r="CD46" s="1217"/>
      <c r="CE46" s="1217"/>
      <c r="CF46" s="1217"/>
      <c r="CG46" s="1217"/>
      <c r="CH46" s="1217"/>
      <c r="CI46" s="1217"/>
      <c r="CJ46" s="1217"/>
      <c r="CK46" s="1217"/>
      <c r="CL46" s="1217"/>
      <c r="CM46" s="1217"/>
      <c r="CN46" s="1217"/>
      <c r="CO46" s="1217"/>
      <c r="CP46" s="1217"/>
      <c r="CQ46" s="1217"/>
      <c r="CR46" s="1217"/>
      <c r="CS46" s="1217"/>
      <c r="CT46" s="1217"/>
      <c r="CU46" s="1217"/>
      <c r="CV46" s="1217"/>
      <c r="CW46" s="1217"/>
      <c r="CX46" s="1217"/>
      <c r="CY46" s="1217"/>
      <c r="CZ46" s="1217"/>
      <c r="DA46" s="1217"/>
      <c r="DB46" s="1217"/>
      <c r="DC46" s="1218"/>
    </row>
    <row r="47" spans="2:109" ht="14">
      <c r="B47" s="267"/>
      <c r="AN47" s="1219"/>
      <c r="AO47" s="1220"/>
      <c r="AP47" s="1220"/>
      <c r="AQ47" s="1220"/>
      <c r="AR47" s="1220"/>
      <c r="AS47" s="1220"/>
      <c r="AT47" s="1220"/>
      <c r="AU47" s="1220"/>
      <c r="AV47" s="1220"/>
      <c r="AW47" s="1220"/>
      <c r="AX47" s="1220"/>
      <c r="AY47" s="1220"/>
      <c r="AZ47" s="1220"/>
      <c r="BA47" s="1220"/>
      <c r="BB47" s="1220"/>
      <c r="BC47" s="1220"/>
      <c r="BD47" s="1220"/>
      <c r="BE47" s="1220"/>
      <c r="BF47" s="1220"/>
      <c r="BG47" s="1220"/>
      <c r="BH47" s="1220"/>
      <c r="BI47" s="1220"/>
      <c r="BJ47" s="1220"/>
      <c r="BK47" s="1220"/>
      <c r="BL47" s="1220"/>
      <c r="BM47" s="1220"/>
      <c r="BN47" s="1220"/>
      <c r="BO47" s="1220"/>
      <c r="BP47" s="1220"/>
      <c r="BQ47" s="1220"/>
      <c r="BR47" s="1220"/>
      <c r="BS47" s="1220"/>
      <c r="BT47" s="1220"/>
      <c r="BU47" s="1220"/>
      <c r="BV47" s="1220"/>
      <c r="BW47" s="1220"/>
      <c r="BX47" s="1220"/>
      <c r="BY47" s="1220"/>
      <c r="BZ47" s="1220"/>
      <c r="CA47" s="1220"/>
      <c r="CB47" s="1220"/>
      <c r="CC47" s="1220"/>
      <c r="CD47" s="1220"/>
      <c r="CE47" s="1220"/>
      <c r="CF47" s="1220"/>
      <c r="CG47" s="1220"/>
      <c r="CH47" s="1220"/>
      <c r="CI47" s="1220"/>
      <c r="CJ47" s="1220"/>
      <c r="CK47" s="1220"/>
      <c r="CL47" s="1220"/>
      <c r="CM47" s="1220"/>
      <c r="CN47" s="1220"/>
      <c r="CO47" s="1220"/>
      <c r="CP47" s="1220"/>
      <c r="CQ47" s="1220"/>
      <c r="CR47" s="1220"/>
      <c r="CS47" s="1220"/>
      <c r="CT47" s="1220"/>
      <c r="CU47" s="1220"/>
      <c r="CV47" s="1220"/>
      <c r="CW47" s="1220"/>
      <c r="CX47" s="1220"/>
      <c r="CY47" s="1220"/>
      <c r="CZ47" s="1220"/>
      <c r="DA47" s="1220"/>
      <c r="DB47" s="1220"/>
      <c r="DC47" s="1221"/>
    </row>
    <row r="48" spans="2:109" ht="14">
      <c r="B48" s="26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4">
      <c r="B49" s="267"/>
      <c r="AN49" s="263" t="s">
        <v>592</v>
      </c>
    </row>
    <row r="50" spans="1:109" ht="14">
      <c r="B50" s="267"/>
      <c r="G50" s="1222"/>
      <c r="H50" s="1222"/>
      <c r="I50" s="1222"/>
      <c r="J50" s="1222"/>
      <c r="K50" s="360"/>
      <c r="L50" s="360"/>
      <c r="M50" s="361"/>
      <c r="N50" s="361"/>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554</v>
      </c>
      <c r="BQ50" s="1226"/>
      <c r="BR50" s="1226"/>
      <c r="BS50" s="1226"/>
      <c r="BT50" s="1226"/>
      <c r="BU50" s="1226"/>
      <c r="BV50" s="1226"/>
      <c r="BW50" s="1226"/>
      <c r="BX50" s="1226" t="s">
        <v>555</v>
      </c>
      <c r="BY50" s="1226"/>
      <c r="BZ50" s="1226"/>
      <c r="CA50" s="1226"/>
      <c r="CB50" s="1226"/>
      <c r="CC50" s="1226"/>
      <c r="CD50" s="1226"/>
      <c r="CE50" s="1226"/>
      <c r="CF50" s="1226" t="s">
        <v>556</v>
      </c>
      <c r="CG50" s="1226"/>
      <c r="CH50" s="1226"/>
      <c r="CI50" s="1226"/>
      <c r="CJ50" s="1226"/>
      <c r="CK50" s="1226"/>
      <c r="CL50" s="1226"/>
      <c r="CM50" s="1226"/>
      <c r="CN50" s="1226" t="s">
        <v>557</v>
      </c>
      <c r="CO50" s="1226"/>
      <c r="CP50" s="1226"/>
      <c r="CQ50" s="1226"/>
      <c r="CR50" s="1226"/>
      <c r="CS50" s="1226"/>
      <c r="CT50" s="1226"/>
      <c r="CU50" s="1226"/>
      <c r="CV50" s="1226" t="s">
        <v>558</v>
      </c>
      <c r="CW50" s="1226"/>
      <c r="CX50" s="1226"/>
      <c r="CY50" s="1226"/>
      <c r="CZ50" s="1226"/>
      <c r="DA50" s="1226"/>
      <c r="DB50" s="1226"/>
      <c r="DC50" s="1226"/>
    </row>
    <row r="51" spans="1:109" ht="13.5" customHeight="1">
      <c r="B51" s="267"/>
      <c r="G51" s="1227"/>
      <c r="H51" s="1227"/>
      <c r="I51" s="1230"/>
      <c r="J51" s="1230"/>
      <c r="K51" s="1228"/>
      <c r="L51" s="1228"/>
      <c r="M51" s="1228"/>
      <c r="N51" s="1228"/>
      <c r="AM51" s="359"/>
      <c r="AN51" s="1229" t="s">
        <v>593</v>
      </c>
      <c r="AO51" s="1229"/>
      <c r="AP51" s="1229"/>
      <c r="AQ51" s="1229"/>
      <c r="AR51" s="1229"/>
      <c r="AS51" s="1229"/>
      <c r="AT51" s="1229"/>
      <c r="AU51" s="1229"/>
      <c r="AV51" s="1229"/>
      <c r="AW51" s="1229"/>
      <c r="AX51" s="1229"/>
      <c r="AY51" s="1229"/>
      <c r="AZ51" s="1229"/>
      <c r="BA51" s="1229"/>
      <c r="BB51" s="1229" t="s">
        <v>594</v>
      </c>
      <c r="BC51" s="1229"/>
      <c r="BD51" s="1229"/>
      <c r="BE51" s="1229"/>
      <c r="BF51" s="1229"/>
      <c r="BG51" s="1229"/>
      <c r="BH51" s="1229"/>
      <c r="BI51" s="1229"/>
      <c r="BJ51" s="1229"/>
      <c r="BK51" s="1229"/>
      <c r="BL51" s="1229"/>
      <c r="BM51" s="1229"/>
      <c r="BN51" s="1229"/>
      <c r="BO51" s="1229"/>
      <c r="BP51" s="1211"/>
      <c r="BQ51" s="1212"/>
      <c r="BR51" s="1212"/>
      <c r="BS51" s="1212"/>
      <c r="BT51" s="1212"/>
      <c r="BU51" s="1212"/>
      <c r="BV51" s="1212"/>
      <c r="BW51" s="1212"/>
      <c r="BX51" s="1211"/>
      <c r="BY51" s="1212"/>
      <c r="BZ51" s="1212"/>
      <c r="CA51" s="1212"/>
      <c r="CB51" s="1212"/>
      <c r="CC51" s="1212"/>
      <c r="CD51" s="1212"/>
      <c r="CE51" s="1212"/>
      <c r="CF51" s="1212">
        <v>33.4</v>
      </c>
      <c r="CG51" s="1212"/>
      <c r="CH51" s="1212"/>
      <c r="CI51" s="1212"/>
      <c r="CJ51" s="1212"/>
      <c r="CK51" s="1212"/>
      <c r="CL51" s="1212"/>
      <c r="CM51" s="1212"/>
      <c r="CN51" s="1212">
        <v>20.9</v>
      </c>
      <c r="CO51" s="1212"/>
      <c r="CP51" s="1212"/>
      <c r="CQ51" s="1212"/>
      <c r="CR51" s="1212"/>
      <c r="CS51" s="1212"/>
      <c r="CT51" s="1212"/>
      <c r="CU51" s="1212"/>
      <c r="CV51" s="1212">
        <v>23.1</v>
      </c>
      <c r="CW51" s="1212"/>
      <c r="CX51" s="1212"/>
      <c r="CY51" s="1212"/>
      <c r="CZ51" s="1212"/>
      <c r="DA51" s="1212"/>
      <c r="DB51" s="1212"/>
      <c r="DC51" s="1212"/>
    </row>
    <row r="52" spans="1:109" ht="14">
      <c r="B52" s="267"/>
      <c r="G52" s="1227"/>
      <c r="H52" s="1227"/>
      <c r="I52" s="1230"/>
      <c r="J52" s="1230"/>
      <c r="K52" s="1228"/>
      <c r="L52" s="1228"/>
      <c r="M52" s="1228"/>
      <c r="N52" s="1228"/>
      <c r="AM52" s="359"/>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12"/>
      <c r="BQ52" s="1212"/>
      <c r="BR52" s="1212"/>
      <c r="BS52" s="1212"/>
      <c r="BT52" s="1212"/>
      <c r="BU52" s="1212"/>
      <c r="BV52" s="1212"/>
      <c r="BW52" s="1212"/>
      <c r="BX52" s="1212"/>
      <c r="BY52" s="1212"/>
      <c r="BZ52" s="1212"/>
      <c r="CA52" s="1212"/>
      <c r="CB52" s="1212"/>
      <c r="CC52" s="1212"/>
      <c r="CD52" s="1212"/>
      <c r="CE52" s="1212"/>
      <c r="CF52" s="1212"/>
      <c r="CG52" s="1212"/>
      <c r="CH52" s="1212"/>
      <c r="CI52" s="1212"/>
      <c r="CJ52" s="1212"/>
      <c r="CK52" s="1212"/>
      <c r="CL52" s="1212"/>
      <c r="CM52" s="1212"/>
      <c r="CN52" s="1212"/>
      <c r="CO52" s="1212"/>
      <c r="CP52" s="1212"/>
      <c r="CQ52" s="1212"/>
      <c r="CR52" s="1212"/>
      <c r="CS52" s="1212"/>
      <c r="CT52" s="1212"/>
      <c r="CU52" s="1212"/>
      <c r="CV52" s="1212"/>
      <c r="CW52" s="1212"/>
      <c r="CX52" s="1212"/>
      <c r="CY52" s="1212"/>
      <c r="CZ52" s="1212"/>
      <c r="DA52" s="1212"/>
      <c r="DB52" s="1212"/>
      <c r="DC52" s="1212"/>
    </row>
    <row r="53" spans="1:109" ht="14">
      <c r="A53" s="358"/>
      <c r="B53" s="267"/>
      <c r="G53" s="1227"/>
      <c r="H53" s="1227"/>
      <c r="I53" s="1222"/>
      <c r="J53" s="1222"/>
      <c r="K53" s="1228"/>
      <c r="L53" s="1228"/>
      <c r="M53" s="1228"/>
      <c r="N53" s="1228"/>
      <c r="AM53" s="359"/>
      <c r="AN53" s="1229"/>
      <c r="AO53" s="1229"/>
      <c r="AP53" s="1229"/>
      <c r="AQ53" s="1229"/>
      <c r="AR53" s="1229"/>
      <c r="AS53" s="1229"/>
      <c r="AT53" s="1229"/>
      <c r="AU53" s="1229"/>
      <c r="AV53" s="1229"/>
      <c r="AW53" s="1229"/>
      <c r="AX53" s="1229"/>
      <c r="AY53" s="1229"/>
      <c r="AZ53" s="1229"/>
      <c r="BA53" s="1229"/>
      <c r="BB53" s="1229" t="s">
        <v>595</v>
      </c>
      <c r="BC53" s="1229"/>
      <c r="BD53" s="1229"/>
      <c r="BE53" s="1229"/>
      <c r="BF53" s="1229"/>
      <c r="BG53" s="1229"/>
      <c r="BH53" s="1229"/>
      <c r="BI53" s="1229"/>
      <c r="BJ53" s="1229"/>
      <c r="BK53" s="1229"/>
      <c r="BL53" s="1229"/>
      <c r="BM53" s="1229"/>
      <c r="BN53" s="1229"/>
      <c r="BO53" s="1229"/>
      <c r="BP53" s="1211"/>
      <c r="BQ53" s="1212"/>
      <c r="BR53" s="1212"/>
      <c r="BS53" s="1212"/>
      <c r="BT53" s="1212"/>
      <c r="BU53" s="1212"/>
      <c r="BV53" s="1212"/>
      <c r="BW53" s="1212"/>
      <c r="BX53" s="1211"/>
      <c r="BY53" s="1212"/>
      <c r="BZ53" s="1212"/>
      <c r="CA53" s="1212"/>
      <c r="CB53" s="1212"/>
      <c r="CC53" s="1212"/>
      <c r="CD53" s="1212"/>
      <c r="CE53" s="1212"/>
      <c r="CF53" s="1212">
        <v>63.6</v>
      </c>
      <c r="CG53" s="1212"/>
      <c r="CH53" s="1212"/>
      <c r="CI53" s="1212"/>
      <c r="CJ53" s="1212"/>
      <c r="CK53" s="1212"/>
      <c r="CL53" s="1212"/>
      <c r="CM53" s="1212"/>
      <c r="CN53" s="1212">
        <v>65.099999999999994</v>
      </c>
      <c r="CO53" s="1212"/>
      <c r="CP53" s="1212"/>
      <c r="CQ53" s="1212"/>
      <c r="CR53" s="1212"/>
      <c r="CS53" s="1212"/>
      <c r="CT53" s="1212"/>
      <c r="CU53" s="1212"/>
      <c r="CV53" s="1212">
        <v>65.900000000000006</v>
      </c>
      <c r="CW53" s="1212"/>
      <c r="CX53" s="1212"/>
      <c r="CY53" s="1212"/>
      <c r="CZ53" s="1212"/>
      <c r="DA53" s="1212"/>
      <c r="DB53" s="1212"/>
      <c r="DC53" s="1212"/>
    </row>
    <row r="54" spans="1:109" ht="14">
      <c r="A54" s="358"/>
      <c r="B54" s="267"/>
      <c r="G54" s="1227"/>
      <c r="H54" s="1227"/>
      <c r="I54" s="1222"/>
      <c r="J54" s="1222"/>
      <c r="K54" s="1228"/>
      <c r="L54" s="1228"/>
      <c r="M54" s="1228"/>
      <c r="N54" s="1228"/>
      <c r="AM54" s="359"/>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12"/>
      <c r="BQ54" s="1212"/>
      <c r="BR54" s="1212"/>
      <c r="BS54" s="1212"/>
      <c r="BT54" s="1212"/>
      <c r="BU54" s="1212"/>
      <c r="BV54" s="1212"/>
      <c r="BW54" s="1212"/>
      <c r="BX54" s="1212"/>
      <c r="BY54" s="1212"/>
      <c r="BZ54" s="1212"/>
      <c r="CA54" s="1212"/>
      <c r="CB54" s="1212"/>
      <c r="CC54" s="1212"/>
      <c r="CD54" s="1212"/>
      <c r="CE54" s="1212"/>
      <c r="CF54" s="1212"/>
      <c r="CG54" s="1212"/>
      <c r="CH54" s="1212"/>
      <c r="CI54" s="1212"/>
      <c r="CJ54" s="1212"/>
      <c r="CK54" s="1212"/>
      <c r="CL54" s="1212"/>
      <c r="CM54" s="1212"/>
      <c r="CN54" s="1212"/>
      <c r="CO54" s="1212"/>
      <c r="CP54" s="1212"/>
      <c r="CQ54" s="1212"/>
      <c r="CR54" s="1212"/>
      <c r="CS54" s="1212"/>
      <c r="CT54" s="1212"/>
      <c r="CU54" s="1212"/>
      <c r="CV54" s="1212"/>
      <c r="CW54" s="1212"/>
      <c r="CX54" s="1212"/>
      <c r="CY54" s="1212"/>
      <c r="CZ54" s="1212"/>
      <c r="DA54" s="1212"/>
      <c r="DB54" s="1212"/>
      <c r="DC54" s="1212"/>
    </row>
    <row r="55" spans="1:109" ht="14">
      <c r="A55" s="358"/>
      <c r="B55" s="267"/>
      <c r="G55" s="1222"/>
      <c r="H55" s="1222"/>
      <c r="I55" s="1222"/>
      <c r="J55" s="1222"/>
      <c r="K55" s="1228"/>
      <c r="L55" s="1228"/>
      <c r="M55" s="1228"/>
      <c r="N55" s="1228"/>
      <c r="AN55" s="1226" t="s">
        <v>596</v>
      </c>
      <c r="AO55" s="1226"/>
      <c r="AP55" s="1226"/>
      <c r="AQ55" s="1226"/>
      <c r="AR55" s="1226"/>
      <c r="AS55" s="1226"/>
      <c r="AT55" s="1226"/>
      <c r="AU55" s="1226"/>
      <c r="AV55" s="1226"/>
      <c r="AW55" s="1226"/>
      <c r="AX55" s="1226"/>
      <c r="AY55" s="1226"/>
      <c r="AZ55" s="1226"/>
      <c r="BA55" s="1226"/>
      <c r="BB55" s="1229" t="s">
        <v>594</v>
      </c>
      <c r="BC55" s="1229"/>
      <c r="BD55" s="1229"/>
      <c r="BE55" s="1229"/>
      <c r="BF55" s="1229"/>
      <c r="BG55" s="1229"/>
      <c r="BH55" s="1229"/>
      <c r="BI55" s="1229"/>
      <c r="BJ55" s="1229"/>
      <c r="BK55" s="1229"/>
      <c r="BL55" s="1229"/>
      <c r="BM55" s="1229"/>
      <c r="BN55" s="1229"/>
      <c r="BO55" s="1229"/>
      <c r="BP55" s="1211"/>
      <c r="BQ55" s="1212"/>
      <c r="BR55" s="1212"/>
      <c r="BS55" s="1212"/>
      <c r="BT55" s="1212"/>
      <c r="BU55" s="1212"/>
      <c r="BV55" s="1212"/>
      <c r="BW55" s="1212"/>
      <c r="BX55" s="1211"/>
      <c r="BY55" s="1212"/>
      <c r="BZ55" s="1212"/>
      <c r="CA55" s="1212"/>
      <c r="CB55" s="1212"/>
      <c r="CC55" s="1212"/>
      <c r="CD55" s="1212"/>
      <c r="CE55" s="1212"/>
      <c r="CF55" s="1212">
        <v>0</v>
      </c>
      <c r="CG55" s="1212"/>
      <c r="CH55" s="1212"/>
      <c r="CI55" s="1212"/>
      <c r="CJ55" s="1212"/>
      <c r="CK55" s="1212"/>
      <c r="CL55" s="1212"/>
      <c r="CM55" s="1212"/>
      <c r="CN55" s="1212">
        <v>0</v>
      </c>
      <c r="CO55" s="1212"/>
      <c r="CP55" s="1212"/>
      <c r="CQ55" s="1212"/>
      <c r="CR55" s="1212"/>
      <c r="CS55" s="1212"/>
      <c r="CT55" s="1212"/>
      <c r="CU55" s="1212"/>
      <c r="CV55" s="1212">
        <v>0</v>
      </c>
      <c r="CW55" s="1212"/>
      <c r="CX55" s="1212"/>
      <c r="CY55" s="1212"/>
      <c r="CZ55" s="1212"/>
      <c r="DA55" s="1212"/>
      <c r="DB55" s="1212"/>
      <c r="DC55" s="1212"/>
    </row>
    <row r="56" spans="1:109" ht="14">
      <c r="A56" s="358"/>
      <c r="B56" s="267"/>
      <c r="G56" s="1222"/>
      <c r="H56" s="1222"/>
      <c r="I56" s="1222"/>
      <c r="J56" s="1222"/>
      <c r="K56" s="1228"/>
      <c r="L56" s="1228"/>
      <c r="M56" s="1228"/>
      <c r="N56" s="1228"/>
      <c r="AN56" s="1226"/>
      <c r="AO56" s="1226"/>
      <c r="AP56" s="1226"/>
      <c r="AQ56" s="1226"/>
      <c r="AR56" s="1226"/>
      <c r="AS56" s="1226"/>
      <c r="AT56" s="1226"/>
      <c r="AU56" s="1226"/>
      <c r="AV56" s="1226"/>
      <c r="AW56" s="1226"/>
      <c r="AX56" s="1226"/>
      <c r="AY56" s="1226"/>
      <c r="AZ56" s="1226"/>
      <c r="BA56" s="1226"/>
      <c r="BB56" s="1229"/>
      <c r="BC56" s="1229"/>
      <c r="BD56" s="1229"/>
      <c r="BE56" s="1229"/>
      <c r="BF56" s="1229"/>
      <c r="BG56" s="1229"/>
      <c r="BH56" s="1229"/>
      <c r="BI56" s="1229"/>
      <c r="BJ56" s="1229"/>
      <c r="BK56" s="1229"/>
      <c r="BL56" s="1229"/>
      <c r="BM56" s="1229"/>
      <c r="BN56" s="1229"/>
      <c r="BO56" s="1229"/>
      <c r="BP56" s="1212"/>
      <c r="BQ56" s="1212"/>
      <c r="BR56" s="1212"/>
      <c r="BS56" s="1212"/>
      <c r="BT56" s="1212"/>
      <c r="BU56" s="1212"/>
      <c r="BV56" s="1212"/>
      <c r="BW56" s="1212"/>
      <c r="BX56" s="1212"/>
      <c r="BY56" s="1212"/>
      <c r="BZ56" s="1212"/>
      <c r="CA56" s="1212"/>
      <c r="CB56" s="1212"/>
      <c r="CC56" s="1212"/>
      <c r="CD56" s="1212"/>
      <c r="CE56" s="1212"/>
      <c r="CF56" s="1212"/>
      <c r="CG56" s="1212"/>
      <c r="CH56" s="1212"/>
      <c r="CI56" s="1212"/>
      <c r="CJ56" s="1212"/>
      <c r="CK56" s="1212"/>
      <c r="CL56" s="1212"/>
      <c r="CM56" s="1212"/>
      <c r="CN56" s="1212"/>
      <c r="CO56" s="1212"/>
      <c r="CP56" s="1212"/>
      <c r="CQ56" s="1212"/>
      <c r="CR56" s="1212"/>
      <c r="CS56" s="1212"/>
      <c r="CT56" s="1212"/>
      <c r="CU56" s="1212"/>
      <c r="CV56" s="1212"/>
      <c r="CW56" s="1212"/>
      <c r="CX56" s="1212"/>
      <c r="CY56" s="1212"/>
      <c r="CZ56" s="1212"/>
      <c r="DA56" s="1212"/>
      <c r="DB56" s="1212"/>
      <c r="DC56" s="1212"/>
    </row>
    <row r="57" spans="1:109" s="358" customFormat="1" ht="14">
      <c r="B57" s="362"/>
      <c r="G57" s="1222"/>
      <c r="H57" s="1222"/>
      <c r="I57" s="1231"/>
      <c r="J57" s="1231"/>
      <c r="K57" s="1228"/>
      <c r="L57" s="1228"/>
      <c r="M57" s="1228"/>
      <c r="N57" s="1228"/>
      <c r="AM57" s="263"/>
      <c r="AN57" s="1226"/>
      <c r="AO57" s="1226"/>
      <c r="AP57" s="1226"/>
      <c r="AQ57" s="1226"/>
      <c r="AR57" s="1226"/>
      <c r="AS57" s="1226"/>
      <c r="AT57" s="1226"/>
      <c r="AU57" s="1226"/>
      <c r="AV57" s="1226"/>
      <c r="AW57" s="1226"/>
      <c r="AX57" s="1226"/>
      <c r="AY57" s="1226"/>
      <c r="AZ57" s="1226"/>
      <c r="BA57" s="1226"/>
      <c r="BB57" s="1229" t="s">
        <v>595</v>
      </c>
      <c r="BC57" s="1229"/>
      <c r="BD57" s="1229"/>
      <c r="BE57" s="1229"/>
      <c r="BF57" s="1229"/>
      <c r="BG57" s="1229"/>
      <c r="BH57" s="1229"/>
      <c r="BI57" s="1229"/>
      <c r="BJ57" s="1229"/>
      <c r="BK57" s="1229"/>
      <c r="BL57" s="1229"/>
      <c r="BM57" s="1229"/>
      <c r="BN57" s="1229"/>
      <c r="BO57" s="1229"/>
      <c r="BP57" s="1211"/>
      <c r="BQ57" s="1212"/>
      <c r="BR57" s="1212"/>
      <c r="BS57" s="1212"/>
      <c r="BT57" s="1212"/>
      <c r="BU57" s="1212"/>
      <c r="BV57" s="1212"/>
      <c r="BW57" s="1212"/>
      <c r="BX57" s="1211"/>
      <c r="BY57" s="1212"/>
      <c r="BZ57" s="1212"/>
      <c r="CA57" s="1212"/>
      <c r="CB57" s="1212"/>
      <c r="CC57" s="1212"/>
      <c r="CD57" s="1212"/>
      <c r="CE57" s="1212"/>
      <c r="CF57" s="1212">
        <v>52.1</v>
      </c>
      <c r="CG57" s="1212"/>
      <c r="CH57" s="1212"/>
      <c r="CI57" s="1212"/>
      <c r="CJ57" s="1212"/>
      <c r="CK57" s="1212"/>
      <c r="CL57" s="1212"/>
      <c r="CM57" s="1212"/>
      <c r="CN57" s="1212">
        <v>59.1</v>
      </c>
      <c r="CO57" s="1212"/>
      <c r="CP57" s="1212"/>
      <c r="CQ57" s="1212"/>
      <c r="CR57" s="1212"/>
      <c r="CS57" s="1212"/>
      <c r="CT57" s="1212"/>
      <c r="CU57" s="1212"/>
      <c r="CV57" s="1212">
        <v>58.6</v>
      </c>
      <c r="CW57" s="1212"/>
      <c r="CX57" s="1212"/>
      <c r="CY57" s="1212"/>
      <c r="CZ57" s="1212"/>
      <c r="DA57" s="1212"/>
      <c r="DB57" s="1212"/>
      <c r="DC57" s="1212"/>
      <c r="DD57" s="363"/>
      <c r="DE57" s="362"/>
    </row>
    <row r="58" spans="1:109" s="358" customFormat="1" ht="14">
      <c r="A58" s="263"/>
      <c r="B58" s="362"/>
      <c r="G58" s="1222"/>
      <c r="H58" s="1222"/>
      <c r="I58" s="1231"/>
      <c r="J58" s="1231"/>
      <c r="K58" s="1228"/>
      <c r="L58" s="1228"/>
      <c r="M58" s="1228"/>
      <c r="N58" s="1228"/>
      <c r="AM58" s="263"/>
      <c r="AN58" s="1226"/>
      <c r="AO58" s="1226"/>
      <c r="AP58" s="1226"/>
      <c r="AQ58" s="1226"/>
      <c r="AR58" s="1226"/>
      <c r="AS58" s="1226"/>
      <c r="AT58" s="1226"/>
      <c r="AU58" s="1226"/>
      <c r="AV58" s="1226"/>
      <c r="AW58" s="1226"/>
      <c r="AX58" s="1226"/>
      <c r="AY58" s="1226"/>
      <c r="AZ58" s="1226"/>
      <c r="BA58" s="1226"/>
      <c r="BB58" s="1229"/>
      <c r="BC58" s="1229"/>
      <c r="BD58" s="1229"/>
      <c r="BE58" s="1229"/>
      <c r="BF58" s="1229"/>
      <c r="BG58" s="1229"/>
      <c r="BH58" s="1229"/>
      <c r="BI58" s="1229"/>
      <c r="BJ58" s="1229"/>
      <c r="BK58" s="1229"/>
      <c r="BL58" s="1229"/>
      <c r="BM58" s="1229"/>
      <c r="BN58" s="1229"/>
      <c r="BO58" s="1229"/>
      <c r="BP58" s="1212"/>
      <c r="BQ58" s="1212"/>
      <c r="BR58" s="1212"/>
      <c r="BS58" s="1212"/>
      <c r="BT58" s="1212"/>
      <c r="BU58" s="1212"/>
      <c r="BV58" s="1212"/>
      <c r="BW58" s="1212"/>
      <c r="BX58" s="1212"/>
      <c r="BY58" s="1212"/>
      <c r="BZ58" s="1212"/>
      <c r="CA58" s="1212"/>
      <c r="CB58" s="1212"/>
      <c r="CC58" s="1212"/>
      <c r="CD58" s="1212"/>
      <c r="CE58" s="1212"/>
      <c r="CF58" s="1212"/>
      <c r="CG58" s="1212"/>
      <c r="CH58" s="1212"/>
      <c r="CI58" s="1212"/>
      <c r="CJ58" s="1212"/>
      <c r="CK58" s="1212"/>
      <c r="CL58" s="1212"/>
      <c r="CM58" s="1212"/>
      <c r="CN58" s="1212"/>
      <c r="CO58" s="1212"/>
      <c r="CP58" s="1212"/>
      <c r="CQ58" s="1212"/>
      <c r="CR58" s="1212"/>
      <c r="CS58" s="1212"/>
      <c r="CT58" s="1212"/>
      <c r="CU58" s="1212"/>
      <c r="CV58" s="1212"/>
      <c r="CW58" s="1212"/>
      <c r="CX58" s="1212"/>
      <c r="CY58" s="1212"/>
      <c r="CZ58" s="1212"/>
      <c r="DA58" s="1212"/>
      <c r="DB58" s="1212"/>
      <c r="DC58" s="1212"/>
      <c r="DD58" s="363"/>
      <c r="DE58" s="362"/>
    </row>
    <row r="59" spans="1:109" s="358" customFormat="1" ht="14">
      <c r="A59" s="26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4">
      <c r="A60" s="26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4">
      <c r="A61" s="26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4">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63"/>
    </row>
    <row r="63" spans="1:109" ht="17">
      <c r="B63" s="320" t="s">
        <v>597</v>
      </c>
    </row>
    <row r="64" spans="1:109" ht="14">
      <c r="B64" s="267"/>
      <c r="G64" s="357"/>
      <c r="I64" s="369"/>
      <c r="J64" s="369"/>
      <c r="K64" s="369"/>
      <c r="L64" s="369"/>
      <c r="M64" s="369"/>
      <c r="N64" s="370"/>
      <c r="AM64" s="357"/>
      <c r="AN64" s="357" t="s">
        <v>591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4">
      <c r="B65" s="267"/>
      <c r="AN65" s="1213" t="s">
        <v>598</v>
      </c>
      <c r="AO65" s="1214"/>
      <c r="AP65" s="1214"/>
      <c r="AQ65" s="1214"/>
      <c r="AR65" s="1214"/>
      <c r="AS65" s="1214"/>
      <c r="AT65" s="1214"/>
      <c r="AU65" s="1214"/>
      <c r="AV65" s="1214"/>
      <c r="AW65" s="1214"/>
      <c r="AX65" s="1214"/>
      <c r="AY65" s="1214"/>
      <c r="AZ65" s="1214"/>
      <c r="BA65" s="1214"/>
      <c r="BB65" s="1214"/>
      <c r="BC65" s="1214"/>
      <c r="BD65" s="1214"/>
      <c r="BE65" s="1214"/>
      <c r="BF65" s="1214"/>
      <c r="BG65" s="1214"/>
      <c r="BH65" s="1214"/>
      <c r="BI65" s="1214"/>
      <c r="BJ65" s="1214"/>
      <c r="BK65" s="1214"/>
      <c r="BL65" s="1214"/>
      <c r="BM65" s="1214"/>
      <c r="BN65" s="1214"/>
      <c r="BO65" s="1214"/>
      <c r="BP65" s="1214"/>
      <c r="BQ65" s="1214"/>
      <c r="BR65" s="1214"/>
      <c r="BS65" s="1214"/>
      <c r="BT65" s="1214"/>
      <c r="BU65" s="1214"/>
      <c r="BV65" s="1214"/>
      <c r="BW65" s="1214"/>
      <c r="BX65" s="1214"/>
      <c r="BY65" s="1214"/>
      <c r="BZ65" s="1214"/>
      <c r="CA65" s="1214"/>
      <c r="CB65" s="1214"/>
      <c r="CC65" s="1214"/>
      <c r="CD65" s="1214"/>
      <c r="CE65" s="1214"/>
      <c r="CF65" s="1214"/>
      <c r="CG65" s="1214"/>
      <c r="CH65" s="1214"/>
      <c r="CI65" s="1214"/>
      <c r="CJ65" s="1214"/>
      <c r="CK65" s="1214"/>
      <c r="CL65" s="1214"/>
      <c r="CM65" s="1214"/>
      <c r="CN65" s="1214"/>
      <c r="CO65" s="1214"/>
      <c r="CP65" s="1214"/>
      <c r="CQ65" s="1214"/>
      <c r="CR65" s="1214"/>
      <c r="CS65" s="1214"/>
      <c r="CT65" s="1214"/>
      <c r="CU65" s="1214"/>
      <c r="CV65" s="1214"/>
      <c r="CW65" s="1214"/>
      <c r="CX65" s="1214"/>
      <c r="CY65" s="1214"/>
      <c r="CZ65" s="1214"/>
      <c r="DA65" s="1214"/>
      <c r="DB65" s="1214"/>
      <c r="DC65" s="1215"/>
    </row>
    <row r="66" spans="2:107" ht="14">
      <c r="B66" s="267"/>
      <c r="AN66" s="1216"/>
      <c r="AO66" s="1217"/>
      <c r="AP66" s="1217"/>
      <c r="AQ66" s="1217"/>
      <c r="AR66" s="1217"/>
      <c r="AS66" s="1217"/>
      <c r="AT66" s="1217"/>
      <c r="AU66" s="1217"/>
      <c r="AV66" s="1217"/>
      <c r="AW66" s="1217"/>
      <c r="AX66" s="1217"/>
      <c r="AY66" s="1217"/>
      <c r="AZ66" s="1217"/>
      <c r="BA66" s="1217"/>
      <c r="BB66" s="1217"/>
      <c r="BC66" s="1217"/>
      <c r="BD66" s="1217"/>
      <c r="BE66" s="1217"/>
      <c r="BF66" s="1217"/>
      <c r="BG66" s="1217"/>
      <c r="BH66" s="1217"/>
      <c r="BI66" s="1217"/>
      <c r="BJ66" s="1217"/>
      <c r="BK66" s="1217"/>
      <c r="BL66" s="1217"/>
      <c r="BM66" s="1217"/>
      <c r="BN66" s="1217"/>
      <c r="BO66" s="1217"/>
      <c r="BP66" s="1217"/>
      <c r="BQ66" s="1217"/>
      <c r="BR66" s="1217"/>
      <c r="BS66" s="1217"/>
      <c r="BT66" s="1217"/>
      <c r="BU66" s="1217"/>
      <c r="BV66" s="1217"/>
      <c r="BW66" s="1217"/>
      <c r="BX66" s="1217"/>
      <c r="BY66" s="1217"/>
      <c r="BZ66" s="1217"/>
      <c r="CA66" s="1217"/>
      <c r="CB66" s="1217"/>
      <c r="CC66" s="1217"/>
      <c r="CD66" s="1217"/>
      <c r="CE66" s="1217"/>
      <c r="CF66" s="1217"/>
      <c r="CG66" s="1217"/>
      <c r="CH66" s="1217"/>
      <c r="CI66" s="1217"/>
      <c r="CJ66" s="1217"/>
      <c r="CK66" s="1217"/>
      <c r="CL66" s="1217"/>
      <c r="CM66" s="1217"/>
      <c r="CN66" s="1217"/>
      <c r="CO66" s="1217"/>
      <c r="CP66" s="1217"/>
      <c r="CQ66" s="1217"/>
      <c r="CR66" s="1217"/>
      <c r="CS66" s="1217"/>
      <c r="CT66" s="1217"/>
      <c r="CU66" s="1217"/>
      <c r="CV66" s="1217"/>
      <c r="CW66" s="1217"/>
      <c r="CX66" s="1217"/>
      <c r="CY66" s="1217"/>
      <c r="CZ66" s="1217"/>
      <c r="DA66" s="1217"/>
      <c r="DB66" s="1217"/>
      <c r="DC66" s="1218"/>
    </row>
    <row r="67" spans="2:107" ht="14">
      <c r="B67" s="267"/>
      <c r="AN67" s="1216"/>
      <c r="AO67" s="1217"/>
      <c r="AP67" s="1217"/>
      <c r="AQ67" s="1217"/>
      <c r="AR67" s="1217"/>
      <c r="AS67" s="1217"/>
      <c r="AT67" s="1217"/>
      <c r="AU67" s="1217"/>
      <c r="AV67" s="1217"/>
      <c r="AW67" s="1217"/>
      <c r="AX67" s="1217"/>
      <c r="AY67" s="1217"/>
      <c r="AZ67" s="1217"/>
      <c r="BA67" s="1217"/>
      <c r="BB67" s="1217"/>
      <c r="BC67" s="1217"/>
      <c r="BD67" s="1217"/>
      <c r="BE67" s="1217"/>
      <c r="BF67" s="1217"/>
      <c r="BG67" s="1217"/>
      <c r="BH67" s="1217"/>
      <c r="BI67" s="1217"/>
      <c r="BJ67" s="1217"/>
      <c r="BK67" s="1217"/>
      <c r="BL67" s="1217"/>
      <c r="BM67" s="1217"/>
      <c r="BN67" s="1217"/>
      <c r="BO67" s="1217"/>
      <c r="BP67" s="1217"/>
      <c r="BQ67" s="1217"/>
      <c r="BR67" s="1217"/>
      <c r="BS67" s="1217"/>
      <c r="BT67" s="1217"/>
      <c r="BU67" s="1217"/>
      <c r="BV67" s="1217"/>
      <c r="BW67" s="1217"/>
      <c r="BX67" s="1217"/>
      <c r="BY67" s="1217"/>
      <c r="BZ67" s="1217"/>
      <c r="CA67" s="1217"/>
      <c r="CB67" s="1217"/>
      <c r="CC67" s="1217"/>
      <c r="CD67" s="1217"/>
      <c r="CE67" s="1217"/>
      <c r="CF67" s="1217"/>
      <c r="CG67" s="1217"/>
      <c r="CH67" s="1217"/>
      <c r="CI67" s="1217"/>
      <c r="CJ67" s="1217"/>
      <c r="CK67" s="1217"/>
      <c r="CL67" s="1217"/>
      <c r="CM67" s="1217"/>
      <c r="CN67" s="1217"/>
      <c r="CO67" s="1217"/>
      <c r="CP67" s="1217"/>
      <c r="CQ67" s="1217"/>
      <c r="CR67" s="1217"/>
      <c r="CS67" s="1217"/>
      <c r="CT67" s="1217"/>
      <c r="CU67" s="1217"/>
      <c r="CV67" s="1217"/>
      <c r="CW67" s="1217"/>
      <c r="CX67" s="1217"/>
      <c r="CY67" s="1217"/>
      <c r="CZ67" s="1217"/>
      <c r="DA67" s="1217"/>
      <c r="DB67" s="1217"/>
      <c r="DC67" s="1218"/>
    </row>
    <row r="68" spans="2:107" ht="14">
      <c r="B68" s="267"/>
      <c r="AN68" s="1216"/>
      <c r="AO68" s="1217"/>
      <c r="AP68" s="1217"/>
      <c r="AQ68" s="1217"/>
      <c r="AR68" s="1217"/>
      <c r="AS68" s="1217"/>
      <c r="AT68" s="1217"/>
      <c r="AU68" s="1217"/>
      <c r="AV68" s="1217"/>
      <c r="AW68" s="1217"/>
      <c r="AX68" s="1217"/>
      <c r="AY68" s="1217"/>
      <c r="AZ68" s="1217"/>
      <c r="BA68" s="1217"/>
      <c r="BB68" s="1217"/>
      <c r="BC68" s="1217"/>
      <c r="BD68" s="1217"/>
      <c r="BE68" s="1217"/>
      <c r="BF68" s="1217"/>
      <c r="BG68" s="1217"/>
      <c r="BH68" s="1217"/>
      <c r="BI68" s="1217"/>
      <c r="BJ68" s="1217"/>
      <c r="BK68" s="1217"/>
      <c r="BL68" s="1217"/>
      <c r="BM68" s="1217"/>
      <c r="BN68" s="1217"/>
      <c r="BO68" s="1217"/>
      <c r="BP68" s="1217"/>
      <c r="BQ68" s="1217"/>
      <c r="BR68" s="1217"/>
      <c r="BS68" s="1217"/>
      <c r="BT68" s="1217"/>
      <c r="BU68" s="1217"/>
      <c r="BV68" s="1217"/>
      <c r="BW68" s="1217"/>
      <c r="BX68" s="1217"/>
      <c r="BY68" s="1217"/>
      <c r="BZ68" s="1217"/>
      <c r="CA68" s="1217"/>
      <c r="CB68" s="1217"/>
      <c r="CC68" s="1217"/>
      <c r="CD68" s="1217"/>
      <c r="CE68" s="1217"/>
      <c r="CF68" s="1217"/>
      <c r="CG68" s="1217"/>
      <c r="CH68" s="1217"/>
      <c r="CI68" s="1217"/>
      <c r="CJ68" s="1217"/>
      <c r="CK68" s="1217"/>
      <c r="CL68" s="1217"/>
      <c r="CM68" s="1217"/>
      <c r="CN68" s="1217"/>
      <c r="CO68" s="1217"/>
      <c r="CP68" s="1217"/>
      <c r="CQ68" s="1217"/>
      <c r="CR68" s="1217"/>
      <c r="CS68" s="1217"/>
      <c r="CT68" s="1217"/>
      <c r="CU68" s="1217"/>
      <c r="CV68" s="1217"/>
      <c r="CW68" s="1217"/>
      <c r="CX68" s="1217"/>
      <c r="CY68" s="1217"/>
      <c r="CZ68" s="1217"/>
      <c r="DA68" s="1217"/>
      <c r="DB68" s="1217"/>
      <c r="DC68" s="1218"/>
    </row>
    <row r="69" spans="2:107" ht="14">
      <c r="B69" s="267"/>
      <c r="AN69" s="1219"/>
      <c r="AO69" s="1220"/>
      <c r="AP69" s="1220"/>
      <c r="AQ69" s="1220"/>
      <c r="AR69" s="1220"/>
      <c r="AS69" s="1220"/>
      <c r="AT69" s="1220"/>
      <c r="AU69" s="1220"/>
      <c r="AV69" s="1220"/>
      <c r="AW69" s="1220"/>
      <c r="AX69" s="1220"/>
      <c r="AY69" s="1220"/>
      <c r="AZ69" s="1220"/>
      <c r="BA69" s="1220"/>
      <c r="BB69" s="1220"/>
      <c r="BC69" s="1220"/>
      <c r="BD69" s="1220"/>
      <c r="BE69" s="1220"/>
      <c r="BF69" s="1220"/>
      <c r="BG69" s="1220"/>
      <c r="BH69" s="1220"/>
      <c r="BI69" s="1220"/>
      <c r="BJ69" s="1220"/>
      <c r="BK69" s="1220"/>
      <c r="BL69" s="1220"/>
      <c r="BM69" s="1220"/>
      <c r="BN69" s="1220"/>
      <c r="BO69" s="1220"/>
      <c r="BP69" s="1220"/>
      <c r="BQ69" s="1220"/>
      <c r="BR69" s="1220"/>
      <c r="BS69" s="1220"/>
      <c r="BT69" s="1220"/>
      <c r="BU69" s="1220"/>
      <c r="BV69" s="1220"/>
      <c r="BW69" s="1220"/>
      <c r="BX69" s="1220"/>
      <c r="BY69" s="1220"/>
      <c r="BZ69" s="1220"/>
      <c r="CA69" s="1220"/>
      <c r="CB69" s="1220"/>
      <c r="CC69" s="1220"/>
      <c r="CD69" s="1220"/>
      <c r="CE69" s="1220"/>
      <c r="CF69" s="1220"/>
      <c r="CG69" s="1220"/>
      <c r="CH69" s="1220"/>
      <c r="CI69" s="1220"/>
      <c r="CJ69" s="1220"/>
      <c r="CK69" s="1220"/>
      <c r="CL69" s="1220"/>
      <c r="CM69" s="1220"/>
      <c r="CN69" s="1220"/>
      <c r="CO69" s="1220"/>
      <c r="CP69" s="1220"/>
      <c r="CQ69" s="1220"/>
      <c r="CR69" s="1220"/>
      <c r="CS69" s="1220"/>
      <c r="CT69" s="1220"/>
      <c r="CU69" s="1220"/>
      <c r="CV69" s="1220"/>
      <c r="CW69" s="1220"/>
      <c r="CX69" s="1220"/>
      <c r="CY69" s="1220"/>
      <c r="CZ69" s="1220"/>
      <c r="DA69" s="1220"/>
      <c r="DB69" s="1220"/>
      <c r="DC69" s="1221"/>
    </row>
    <row r="70" spans="2:107" ht="14">
      <c r="B70" s="26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4">
      <c r="B71" s="267"/>
      <c r="G71" s="374"/>
      <c r="I71" s="375"/>
      <c r="J71" s="372"/>
      <c r="K71" s="372"/>
      <c r="L71" s="373"/>
      <c r="M71" s="372"/>
      <c r="N71" s="373"/>
      <c r="AM71" s="374"/>
      <c r="AN71" s="263" t="s">
        <v>592</v>
      </c>
    </row>
    <row r="72" spans="2:107" ht="14">
      <c r="B72" s="267"/>
      <c r="G72" s="1222"/>
      <c r="H72" s="1222"/>
      <c r="I72" s="1222"/>
      <c r="J72" s="1222"/>
      <c r="K72" s="360"/>
      <c r="L72" s="360"/>
      <c r="M72" s="361"/>
      <c r="N72" s="361"/>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554</v>
      </c>
      <c r="BQ72" s="1226"/>
      <c r="BR72" s="1226"/>
      <c r="BS72" s="1226"/>
      <c r="BT72" s="1226"/>
      <c r="BU72" s="1226"/>
      <c r="BV72" s="1226"/>
      <c r="BW72" s="1226"/>
      <c r="BX72" s="1226" t="s">
        <v>555</v>
      </c>
      <c r="BY72" s="1226"/>
      <c r="BZ72" s="1226"/>
      <c r="CA72" s="1226"/>
      <c r="CB72" s="1226"/>
      <c r="CC72" s="1226"/>
      <c r="CD72" s="1226"/>
      <c r="CE72" s="1226"/>
      <c r="CF72" s="1226" t="s">
        <v>556</v>
      </c>
      <c r="CG72" s="1226"/>
      <c r="CH72" s="1226"/>
      <c r="CI72" s="1226"/>
      <c r="CJ72" s="1226"/>
      <c r="CK72" s="1226"/>
      <c r="CL72" s="1226"/>
      <c r="CM72" s="1226"/>
      <c r="CN72" s="1226" t="s">
        <v>557</v>
      </c>
      <c r="CO72" s="1226"/>
      <c r="CP72" s="1226"/>
      <c r="CQ72" s="1226"/>
      <c r="CR72" s="1226"/>
      <c r="CS72" s="1226"/>
      <c r="CT72" s="1226"/>
      <c r="CU72" s="1226"/>
      <c r="CV72" s="1226" t="s">
        <v>558</v>
      </c>
      <c r="CW72" s="1226"/>
      <c r="CX72" s="1226"/>
      <c r="CY72" s="1226"/>
      <c r="CZ72" s="1226"/>
      <c r="DA72" s="1226"/>
      <c r="DB72" s="1226"/>
      <c r="DC72" s="1226"/>
    </row>
    <row r="73" spans="2:107" ht="14">
      <c r="B73" s="267"/>
      <c r="G73" s="1227"/>
      <c r="H73" s="1227"/>
      <c r="I73" s="1227"/>
      <c r="J73" s="1227"/>
      <c r="K73" s="1232"/>
      <c r="L73" s="1232"/>
      <c r="M73" s="1232"/>
      <c r="N73" s="1232"/>
      <c r="AM73" s="359"/>
      <c r="AN73" s="1229" t="s">
        <v>593</v>
      </c>
      <c r="AO73" s="1229"/>
      <c r="AP73" s="1229"/>
      <c r="AQ73" s="1229"/>
      <c r="AR73" s="1229"/>
      <c r="AS73" s="1229"/>
      <c r="AT73" s="1229"/>
      <c r="AU73" s="1229"/>
      <c r="AV73" s="1229"/>
      <c r="AW73" s="1229"/>
      <c r="AX73" s="1229"/>
      <c r="AY73" s="1229"/>
      <c r="AZ73" s="1229"/>
      <c r="BA73" s="1229"/>
      <c r="BB73" s="1229" t="s">
        <v>594</v>
      </c>
      <c r="BC73" s="1229"/>
      <c r="BD73" s="1229"/>
      <c r="BE73" s="1229"/>
      <c r="BF73" s="1229"/>
      <c r="BG73" s="1229"/>
      <c r="BH73" s="1229"/>
      <c r="BI73" s="1229"/>
      <c r="BJ73" s="1229"/>
      <c r="BK73" s="1229"/>
      <c r="BL73" s="1229"/>
      <c r="BM73" s="1229"/>
      <c r="BN73" s="1229"/>
      <c r="BO73" s="1229"/>
      <c r="BP73" s="1212">
        <v>84.4</v>
      </c>
      <c r="BQ73" s="1212"/>
      <c r="BR73" s="1212"/>
      <c r="BS73" s="1212"/>
      <c r="BT73" s="1212"/>
      <c r="BU73" s="1212"/>
      <c r="BV73" s="1212"/>
      <c r="BW73" s="1212"/>
      <c r="BX73" s="1212">
        <v>61.9</v>
      </c>
      <c r="BY73" s="1212"/>
      <c r="BZ73" s="1212"/>
      <c r="CA73" s="1212"/>
      <c r="CB73" s="1212"/>
      <c r="CC73" s="1212"/>
      <c r="CD73" s="1212"/>
      <c r="CE73" s="1212"/>
      <c r="CF73" s="1212">
        <v>33.4</v>
      </c>
      <c r="CG73" s="1212"/>
      <c r="CH73" s="1212"/>
      <c r="CI73" s="1212"/>
      <c r="CJ73" s="1212"/>
      <c r="CK73" s="1212"/>
      <c r="CL73" s="1212"/>
      <c r="CM73" s="1212"/>
      <c r="CN73" s="1212">
        <v>20.9</v>
      </c>
      <c r="CO73" s="1212"/>
      <c r="CP73" s="1212"/>
      <c r="CQ73" s="1212"/>
      <c r="CR73" s="1212"/>
      <c r="CS73" s="1212"/>
      <c r="CT73" s="1212"/>
      <c r="CU73" s="1212"/>
      <c r="CV73" s="1212">
        <v>23.1</v>
      </c>
      <c r="CW73" s="1212"/>
      <c r="CX73" s="1212"/>
      <c r="CY73" s="1212"/>
      <c r="CZ73" s="1212"/>
      <c r="DA73" s="1212"/>
      <c r="DB73" s="1212"/>
      <c r="DC73" s="1212"/>
    </row>
    <row r="74" spans="2:107" ht="14">
      <c r="B74" s="267"/>
      <c r="G74" s="1227"/>
      <c r="H74" s="1227"/>
      <c r="I74" s="1227"/>
      <c r="J74" s="1227"/>
      <c r="K74" s="1232"/>
      <c r="L74" s="1232"/>
      <c r="M74" s="1232"/>
      <c r="N74" s="1232"/>
      <c r="AM74" s="359"/>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12"/>
      <c r="BQ74" s="1212"/>
      <c r="BR74" s="1212"/>
      <c r="BS74" s="1212"/>
      <c r="BT74" s="1212"/>
      <c r="BU74" s="1212"/>
      <c r="BV74" s="1212"/>
      <c r="BW74" s="1212"/>
      <c r="BX74" s="1212"/>
      <c r="BY74" s="1212"/>
      <c r="BZ74" s="1212"/>
      <c r="CA74" s="1212"/>
      <c r="CB74" s="1212"/>
      <c r="CC74" s="1212"/>
      <c r="CD74" s="1212"/>
      <c r="CE74" s="1212"/>
      <c r="CF74" s="1212"/>
      <c r="CG74" s="1212"/>
      <c r="CH74" s="1212"/>
      <c r="CI74" s="1212"/>
      <c r="CJ74" s="1212"/>
      <c r="CK74" s="1212"/>
      <c r="CL74" s="1212"/>
      <c r="CM74" s="1212"/>
      <c r="CN74" s="1212"/>
      <c r="CO74" s="1212"/>
      <c r="CP74" s="1212"/>
      <c r="CQ74" s="1212"/>
      <c r="CR74" s="1212"/>
      <c r="CS74" s="1212"/>
      <c r="CT74" s="1212"/>
      <c r="CU74" s="1212"/>
      <c r="CV74" s="1212"/>
      <c r="CW74" s="1212"/>
      <c r="CX74" s="1212"/>
      <c r="CY74" s="1212"/>
      <c r="CZ74" s="1212"/>
      <c r="DA74" s="1212"/>
      <c r="DB74" s="1212"/>
      <c r="DC74" s="1212"/>
    </row>
    <row r="75" spans="2:107" ht="14">
      <c r="B75" s="267"/>
      <c r="G75" s="1227"/>
      <c r="H75" s="1227"/>
      <c r="I75" s="1222"/>
      <c r="J75" s="1222"/>
      <c r="K75" s="1228"/>
      <c r="L75" s="1228"/>
      <c r="M75" s="1228"/>
      <c r="N75" s="1228"/>
      <c r="AM75" s="359"/>
      <c r="AN75" s="1229"/>
      <c r="AO75" s="1229"/>
      <c r="AP75" s="1229"/>
      <c r="AQ75" s="1229"/>
      <c r="AR75" s="1229"/>
      <c r="AS75" s="1229"/>
      <c r="AT75" s="1229"/>
      <c r="AU75" s="1229"/>
      <c r="AV75" s="1229"/>
      <c r="AW75" s="1229"/>
      <c r="AX75" s="1229"/>
      <c r="AY75" s="1229"/>
      <c r="AZ75" s="1229"/>
      <c r="BA75" s="1229"/>
      <c r="BB75" s="1229" t="s">
        <v>599</v>
      </c>
      <c r="BC75" s="1229"/>
      <c r="BD75" s="1229"/>
      <c r="BE75" s="1229"/>
      <c r="BF75" s="1229"/>
      <c r="BG75" s="1229"/>
      <c r="BH75" s="1229"/>
      <c r="BI75" s="1229"/>
      <c r="BJ75" s="1229"/>
      <c r="BK75" s="1229"/>
      <c r="BL75" s="1229"/>
      <c r="BM75" s="1229"/>
      <c r="BN75" s="1229"/>
      <c r="BO75" s="1229"/>
      <c r="BP75" s="1212">
        <v>16.100000000000001</v>
      </c>
      <c r="BQ75" s="1212"/>
      <c r="BR75" s="1212"/>
      <c r="BS75" s="1212"/>
      <c r="BT75" s="1212"/>
      <c r="BU75" s="1212"/>
      <c r="BV75" s="1212"/>
      <c r="BW75" s="1212"/>
      <c r="BX75" s="1212">
        <v>15.1</v>
      </c>
      <c r="BY75" s="1212"/>
      <c r="BZ75" s="1212"/>
      <c r="CA75" s="1212"/>
      <c r="CB75" s="1212"/>
      <c r="CC75" s="1212"/>
      <c r="CD75" s="1212"/>
      <c r="CE75" s="1212"/>
      <c r="CF75" s="1212">
        <v>14.4</v>
      </c>
      <c r="CG75" s="1212"/>
      <c r="CH75" s="1212"/>
      <c r="CI75" s="1212"/>
      <c r="CJ75" s="1212"/>
      <c r="CK75" s="1212"/>
      <c r="CL75" s="1212"/>
      <c r="CM75" s="1212"/>
      <c r="CN75" s="1212">
        <v>13.8</v>
      </c>
      <c r="CO75" s="1212"/>
      <c r="CP75" s="1212"/>
      <c r="CQ75" s="1212"/>
      <c r="CR75" s="1212"/>
      <c r="CS75" s="1212"/>
      <c r="CT75" s="1212"/>
      <c r="CU75" s="1212"/>
      <c r="CV75" s="1212">
        <v>13.7</v>
      </c>
      <c r="CW75" s="1212"/>
      <c r="CX75" s="1212"/>
      <c r="CY75" s="1212"/>
      <c r="CZ75" s="1212"/>
      <c r="DA75" s="1212"/>
      <c r="DB75" s="1212"/>
      <c r="DC75" s="1212"/>
    </row>
    <row r="76" spans="2:107" ht="14">
      <c r="B76" s="267"/>
      <c r="G76" s="1227"/>
      <c r="H76" s="1227"/>
      <c r="I76" s="1222"/>
      <c r="J76" s="1222"/>
      <c r="K76" s="1228"/>
      <c r="L76" s="1228"/>
      <c r="M76" s="1228"/>
      <c r="N76" s="1228"/>
      <c r="AM76" s="359"/>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12"/>
      <c r="BQ76" s="1212"/>
      <c r="BR76" s="1212"/>
      <c r="BS76" s="1212"/>
      <c r="BT76" s="1212"/>
      <c r="BU76" s="1212"/>
      <c r="BV76" s="1212"/>
      <c r="BW76" s="1212"/>
      <c r="BX76" s="1212"/>
      <c r="BY76" s="1212"/>
      <c r="BZ76" s="1212"/>
      <c r="CA76" s="1212"/>
      <c r="CB76" s="1212"/>
      <c r="CC76" s="1212"/>
      <c r="CD76" s="1212"/>
      <c r="CE76" s="1212"/>
      <c r="CF76" s="1212"/>
      <c r="CG76" s="1212"/>
      <c r="CH76" s="1212"/>
      <c r="CI76" s="1212"/>
      <c r="CJ76" s="1212"/>
      <c r="CK76" s="1212"/>
      <c r="CL76" s="1212"/>
      <c r="CM76" s="1212"/>
      <c r="CN76" s="1212"/>
      <c r="CO76" s="1212"/>
      <c r="CP76" s="1212"/>
      <c r="CQ76" s="1212"/>
      <c r="CR76" s="1212"/>
      <c r="CS76" s="1212"/>
      <c r="CT76" s="1212"/>
      <c r="CU76" s="1212"/>
      <c r="CV76" s="1212"/>
      <c r="CW76" s="1212"/>
      <c r="CX76" s="1212"/>
      <c r="CY76" s="1212"/>
      <c r="CZ76" s="1212"/>
      <c r="DA76" s="1212"/>
      <c r="DB76" s="1212"/>
      <c r="DC76" s="1212"/>
    </row>
    <row r="77" spans="2:107" ht="14">
      <c r="B77" s="267"/>
      <c r="G77" s="1222"/>
      <c r="H77" s="1222"/>
      <c r="I77" s="1222"/>
      <c r="J77" s="1222"/>
      <c r="K77" s="1232"/>
      <c r="L77" s="1232"/>
      <c r="M77" s="1232"/>
      <c r="N77" s="1232"/>
      <c r="AN77" s="1226" t="s">
        <v>596</v>
      </c>
      <c r="AO77" s="1226"/>
      <c r="AP77" s="1226"/>
      <c r="AQ77" s="1226"/>
      <c r="AR77" s="1226"/>
      <c r="AS77" s="1226"/>
      <c r="AT77" s="1226"/>
      <c r="AU77" s="1226"/>
      <c r="AV77" s="1226"/>
      <c r="AW77" s="1226"/>
      <c r="AX77" s="1226"/>
      <c r="AY77" s="1226"/>
      <c r="AZ77" s="1226"/>
      <c r="BA77" s="1226"/>
      <c r="BB77" s="1229" t="s">
        <v>594</v>
      </c>
      <c r="BC77" s="1229"/>
      <c r="BD77" s="1229"/>
      <c r="BE77" s="1229"/>
      <c r="BF77" s="1229"/>
      <c r="BG77" s="1229"/>
      <c r="BH77" s="1229"/>
      <c r="BI77" s="1229"/>
      <c r="BJ77" s="1229"/>
      <c r="BK77" s="1229"/>
      <c r="BL77" s="1229"/>
      <c r="BM77" s="1229"/>
      <c r="BN77" s="1229"/>
      <c r="BO77" s="1229"/>
      <c r="BP77" s="1212">
        <v>10.199999999999999</v>
      </c>
      <c r="BQ77" s="1212"/>
      <c r="BR77" s="1212"/>
      <c r="BS77" s="1212"/>
      <c r="BT77" s="1212"/>
      <c r="BU77" s="1212"/>
      <c r="BV77" s="1212"/>
      <c r="BW77" s="1212"/>
      <c r="BX77" s="1212">
        <v>13.1</v>
      </c>
      <c r="BY77" s="1212"/>
      <c r="BZ77" s="1212"/>
      <c r="CA77" s="1212"/>
      <c r="CB77" s="1212"/>
      <c r="CC77" s="1212"/>
      <c r="CD77" s="1212"/>
      <c r="CE77" s="1212"/>
      <c r="CF77" s="1212">
        <v>0</v>
      </c>
      <c r="CG77" s="1212"/>
      <c r="CH77" s="1212"/>
      <c r="CI77" s="1212"/>
      <c r="CJ77" s="1212"/>
      <c r="CK77" s="1212"/>
      <c r="CL77" s="1212"/>
      <c r="CM77" s="1212"/>
      <c r="CN77" s="1212">
        <v>0</v>
      </c>
      <c r="CO77" s="1212"/>
      <c r="CP77" s="1212"/>
      <c r="CQ77" s="1212"/>
      <c r="CR77" s="1212"/>
      <c r="CS77" s="1212"/>
      <c r="CT77" s="1212"/>
      <c r="CU77" s="1212"/>
      <c r="CV77" s="1212">
        <v>0</v>
      </c>
      <c r="CW77" s="1212"/>
      <c r="CX77" s="1212"/>
      <c r="CY77" s="1212"/>
      <c r="CZ77" s="1212"/>
      <c r="DA77" s="1212"/>
      <c r="DB77" s="1212"/>
      <c r="DC77" s="1212"/>
    </row>
    <row r="78" spans="2:107" ht="14">
      <c r="B78" s="267"/>
      <c r="G78" s="1222"/>
      <c r="H78" s="1222"/>
      <c r="I78" s="1222"/>
      <c r="J78" s="1222"/>
      <c r="K78" s="1232"/>
      <c r="L78" s="1232"/>
      <c r="M78" s="1232"/>
      <c r="N78" s="1232"/>
      <c r="AN78" s="1226"/>
      <c r="AO78" s="1226"/>
      <c r="AP78" s="1226"/>
      <c r="AQ78" s="1226"/>
      <c r="AR78" s="1226"/>
      <c r="AS78" s="1226"/>
      <c r="AT78" s="1226"/>
      <c r="AU78" s="1226"/>
      <c r="AV78" s="1226"/>
      <c r="AW78" s="1226"/>
      <c r="AX78" s="1226"/>
      <c r="AY78" s="1226"/>
      <c r="AZ78" s="1226"/>
      <c r="BA78" s="1226"/>
      <c r="BB78" s="1229"/>
      <c r="BC78" s="1229"/>
      <c r="BD78" s="1229"/>
      <c r="BE78" s="1229"/>
      <c r="BF78" s="1229"/>
      <c r="BG78" s="1229"/>
      <c r="BH78" s="1229"/>
      <c r="BI78" s="1229"/>
      <c r="BJ78" s="1229"/>
      <c r="BK78" s="1229"/>
      <c r="BL78" s="1229"/>
      <c r="BM78" s="1229"/>
      <c r="BN78" s="1229"/>
      <c r="BO78" s="1229"/>
      <c r="BP78" s="1212"/>
      <c r="BQ78" s="1212"/>
      <c r="BR78" s="1212"/>
      <c r="BS78" s="1212"/>
      <c r="BT78" s="1212"/>
      <c r="BU78" s="1212"/>
      <c r="BV78" s="1212"/>
      <c r="BW78" s="1212"/>
      <c r="BX78" s="1212"/>
      <c r="BY78" s="1212"/>
      <c r="BZ78" s="1212"/>
      <c r="CA78" s="1212"/>
      <c r="CB78" s="1212"/>
      <c r="CC78" s="1212"/>
      <c r="CD78" s="1212"/>
      <c r="CE78" s="1212"/>
      <c r="CF78" s="1212"/>
      <c r="CG78" s="1212"/>
      <c r="CH78" s="1212"/>
      <c r="CI78" s="1212"/>
      <c r="CJ78" s="1212"/>
      <c r="CK78" s="1212"/>
      <c r="CL78" s="1212"/>
      <c r="CM78" s="1212"/>
      <c r="CN78" s="1212"/>
      <c r="CO78" s="1212"/>
      <c r="CP78" s="1212"/>
      <c r="CQ78" s="1212"/>
      <c r="CR78" s="1212"/>
      <c r="CS78" s="1212"/>
      <c r="CT78" s="1212"/>
      <c r="CU78" s="1212"/>
      <c r="CV78" s="1212"/>
      <c r="CW78" s="1212"/>
      <c r="CX78" s="1212"/>
      <c r="CY78" s="1212"/>
      <c r="CZ78" s="1212"/>
      <c r="DA78" s="1212"/>
      <c r="DB78" s="1212"/>
      <c r="DC78" s="1212"/>
    </row>
    <row r="79" spans="2:107" ht="14">
      <c r="B79" s="267"/>
      <c r="G79" s="1222"/>
      <c r="H79" s="1222"/>
      <c r="I79" s="1231"/>
      <c r="J79" s="1231"/>
      <c r="K79" s="1233"/>
      <c r="L79" s="1233"/>
      <c r="M79" s="1233"/>
      <c r="N79" s="1233"/>
      <c r="AN79" s="1226"/>
      <c r="AO79" s="1226"/>
      <c r="AP79" s="1226"/>
      <c r="AQ79" s="1226"/>
      <c r="AR79" s="1226"/>
      <c r="AS79" s="1226"/>
      <c r="AT79" s="1226"/>
      <c r="AU79" s="1226"/>
      <c r="AV79" s="1226"/>
      <c r="AW79" s="1226"/>
      <c r="AX79" s="1226"/>
      <c r="AY79" s="1226"/>
      <c r="AZ79" s="1226"/>
      <c r="BA79" s="1226"/>
      <c r="BB79" s="1229" t="s">
        <v>599</v>
      </c>
      <c r="BC79" s="1229"/>
      <c r="BD79" s="1229"/>
      <c r="BE79" s="1229"/>
      <c r="BF79" s="1229"/>
      <c r="BG79" s="1229"/>
      <c r="BH79" s="1229"/>
      <c r="BI79" s="1229"/>
      <c r="BJ79" s="1229"/>
      <c r="BK79" s="1229"/>
      <c r="BL79" s="1229"/>
      <c r="BM79" s="1229"/>
      <c r="BN79" s="1229"/>
      <c r="BO79" s="1229"/>
      <c r="BP79" s="1212">
        <v>9.1</v>
      </c>
      <c r="BQ79" s="1212"/>
      <c r="BR79" s="1212"/>
      <c r="BS79" s="1212"/>
      <c r="BT79" s="1212"/>
      <c r="BU79" s="1212"/>
      <c r="BV79" s="1212"/>
      <c r="BW79" s="1212"/>
      <c r="BX79" s="1212">
        <v>8.9</v>
      </c>
      <c r="BY79" s="1212"/>
      <c r="BZ79" s="1212"/>
      <c r="CA79" s="1212"/>
      <c r="CB79" s="1212"/>
      <c r="CC79" s="1212"/>
      <c r="CD79" s="1212"/>
      <c r="CE79" s="1212"/>
      <c r="CF79" s="1212">
        <v>7.9</v>
      </c>
      <c r="CG79" s="1212"/>
      <c r="CH79" s="1212"/>
      <c r="CI79" s="1212"/>
      <c r="CJ79" s="1212"/>
      <c r="CK79" s="1212"/>
      <c r="CL79" s="1212"/>
      <c r="CM79" s="1212"/>
      <c r="CN79" s="1212">
        <v>7.9</v>
      </c>
      <c r="CO79" s="1212"/>
      <c r="CP79" s="1212"/>
      <c r="CQ79" s="1212"/>
      <c r="CR79" s="1212"/>
      <c r="CS79" s="1212"/>
      <c r="CT79" s="1212"/>
      <c r="CU79" s="1212"/>
      <c r="CV79" s="1212">
        <v>7.8</v>
      </c>
      <c r="CW79" s="1212"/>
      <c r="CX79" s="1212"/>
      <c r="CY79" s="1212"/>
      <c r="CZ79" s="1212"/>
      <c r="DA79" s="1212"/>
      <c r="DB79" s="1212"/>
      <c r="DC79" s="1212"/>
    </row>
    <row r="80" spans="2:107" ht="14">
      <c r="B80" s="267"/>
      <c r="G80" s="1222"/>
      <c r="H80" s="1222"/>
      <c r="I80" s="1231"/>
      <c r="J80" s="1231"/>
      <c r="K80" s="1233"/>
      <c r="L80" s="1233"/>
      <c r="M80" s="1233"/>
      <c r="N80" s="1233"/>
      <c r="AN80" s="1226"/>
      <c r="AO80" s="1226"/>
      <c r="AP80" s="1226"/>
      <c r="AQ80" s="1226"/>
      <c r="AR80" s="1226"/>
      <c r="AS80" s="1226"/>
      <c r="AT80" s="1226"/>
      <c r="AU80" s="1226"/>
      <c r="AV80" s="1226"/>
      <c r="AW80" s="1226"/>
      <c r="AX80" s="1226"/>
      <c r="AY80" s="1226"/>
      <c r="AZ80" s="1226"/>
      <c r="BA80" s="1226"/>
      <c r="BB80" s="1229"/>
      <c r="BC80" s="1229"/>
      <c r="BD80" s="1229"/>
      <c r="BE80" s="1229"/>
      <c r="BF80" s="1229"/>
      <c r="BG80" s="1229"/>
      <c r="BH80" s="1229"/>
      <c r="BI80" s="1229"/>
      <c r="BJ80" s="1229"/>
      <c r="BK80" s="1229"/>
      <c r="BL80" s="1229"/>
      <c r="BM80" s="1229"/>
      <c r="BN80" s="1229"/>
      <c r="BO80" s="1229"/>
      <c r="BP80" s="1212"/>
      <c r="BQ80" s="1212"/>
      <c r="BR80" s="1212"/>
      <c r="BS80" s="1212"/>
      <c r="BT80" s="1212"/>
      <c r="BU80" s="1212"/>
      <c r="BV80" s="1212"/>
      <c r="BW80" s="1212"/>
      <c r="BX80" s="1212"/>
      <c r="BY80" s="1212"/>
      <c r="BZ80" s="1212"/>
      <c r="CA80" s="1212"/>
      <c r="CB80" s="1212"/>
      <c r="CC80" s="1212"/>
      <c r="CD80" s="1212"/>
      <c r="CE80" s="1212"/>
      <c r="CF80" s="1212"/>
      <c r="CG80" s="1212"/>
      <c r="CH80" s="1212"/>
      <c r="CI80" s="1212"/>
      <c r="CJ80" s="1212"/>
      <c r="CK80" s="1212"/>
      <c r="CL80" s="1212"/>
      <c r="CM80" s="1212"/>
      <c r="CN80" s="1212"/>
      <c r="CO80" s="1212"/>
      <c r="CP80" s="1212"/>
      <c r="CQ80" s="1212"/>
      <c r="CR80" s="1212"/>
      <c r="CS80" s="1212"/>
      <c r="CT80" s="1212"/>
      <c r="CU80" s="1212"/>
      <c r="CV80" s="1212"/>
      <c r="CW80" s="1212"/>
      <c r="CX80" s="1212"/>
      <c r="CY80" s="1212"/>
      <c r="CZ80" s="1212"/>
      <c r="DA80" s="1212"/>
      <c r="DB80" s="1212"/>
      <c r="DC80" s="1212"/>
    </row>
    <row r="81" spans="2:109" ht="14">
      <c r="B81" s="267"/>
    </row>
    <row r="82" spans="2:109" ht="17">
      <c r="B82" s="26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4">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ht="14">
      <c r="DD84" s="263"/>
      <c r="DE84" s="263"/>
    </row>
    <row r="85" spans="2:109" ht="14">
      <c r="DD85" s="263"/>
      <c r="DE85" s="263"/>
    </row>
    <row r="86" spans="2:109" ht="14" hidden="1">
      <c r="DD86" s="263"/>
      <c r="DE86" s="263"/>
    </row>
    <row r="87" spans="2:109" ht="14" hidden="1">
      <c r="K87" s="377"/>
      <c r="AQ87" s="377"/>
      <c r="BC87" s="377"/>
      <c r="BO87" s="377"/>
      <c r="CA87" s="377"/>
      <c r="CM87" s="377"/>
      <c r="CY87" s="377"/>
      <c r="DD87" s="263"/>
      <c r="DE87" s="263"/>
    </row>
    <row r="88" spans="2:109" ht="14" hidden="1">
      <c r="DD88" s="263"/>
      <c r="DE88" s="263"/>
    </row>
    <row r="89" spans="2:109" ht="14" hidden="1">
      <c r="DD89" s="263"/>
      <c r="DE89" s="263"/>
    </row>
    <row r="90" spans="2:109" ht="14" hidden="1">
      <c r="DD90" s="263"/>
      <c r="DE90" s="263"/>
    </row>
    <row r="91" spans="2:109" ht="14" hidden="1">
      <c r="DD91" s="263"/>
      <c r="DE91" s="263"/>
    </row>
    <row r="92" spans="2:109" ht="13.5" hidden="1" customHeight="1">
      <c r="DD92" s="263"/>
      <c r="DE92" s="263"/>
    </row>
    <row r="93" spans="2:109" ht="13.5" hidden="1" customHeight="1">
      <c r="DD93" s="263"/>
      <c r="DE93" s="263"/>
    </row>
    <row r="94" spans="2:109" ht="13.5" hidden="1" customHeight="1">
      <c r="DD94" s="263"/>
      <c r="DE94" s="263"/>
    </row>
    <row r="95" spans="2:109" ht="13.5" hidden="1" customHeight="1">
      <c r="DD95" s="263"/>
      <c r="DE95" s="263"/>
    </row>
    <row r="96" spans="2:109" ht="13.5" hidden="1" customHeight="1">
      <c r="DD96" s="263"/>
      <c r="DE96" s="263"/>
    </row>
    <row r="97" s="263" customFormat="1" ht="13.5" hidden="1" customHeight="1"/>
    <row r="98" s="263" customFormat="1" ht="13.5" hidden="1" customHeight="1"/>
    <row r="99" s="263" customFormat="1" ht="13.5" hidden="1" customHeight="1"/>
    <row r="100" s="263" customFormat="1" ht="13.5" hidden="1" customHeight="1"/>
    <row r="101" s="263" customFormat="1" ht="13.5" hidden="1" customHeight="1"/>
    <row r="102" s="263" customFormat="1" ht="13.5" hidden="1" customHeight="1"/>
    <row r="103" s="263" customFormat="1" ht="13.5" hidden="1" customHeight="1"/>
    <row r="104" s="263" customFormat="1" ht="13.5" hidden="1" customHeight="1"/>
    <row r="105" s="263" customFormat="1" ht="13.5" hidden="1" customHeight="1"/>
    <row r="106" s="263" customFormat="1" ht="13.5" hidden="1" customHeight="1"/>
    <row r="107" s="263" customFormat="1" ht="13.5" hidden="1" customHeight="1"/>
    <row r="108" s="263" customFormat="1" ht="13.5" hidden="1" customHeight="1"/>
    <row r="109" s="263" customFormat="1" ht="13.5" hidden="1" customHeight="1"/>
    <row r="110" s="263" customFormat="1" ht="13.5" hidden="1" customHeight="1"/>
    <row r="111" s="263" customFormat="1" ht="13.5" hidden="1" customHeight="1"/>
    <row r="112" s="263" customFormat="1" ht="13.5" hidden="1" customHeight="1"/>
    <row r="113" s="263" customFormat="1" ht="13.5" hidden="1" customHeight="1"/>
    <row r="114" s="263" customFormat="1" ht="13.5" hidden="1" customHeight="1"/>
    <row r="115" s="263" customFormat="1" ht="13.5" hidden="1" customHeight="1"/>
    <row r="116" s="263" customFormat="1" ht="13.5" hidden="1" customHeight="1"/>
    <row r="117" s="263" customFormat="1" ht="13.5" hidden="1" customHeight="1"/>
    <row r="118" s="263" customFormat="1" ht="13.5" hidden="1" customHeight="1"/>
    <row r="119" s="263" customFormat="1" ht="13.5" hidden="1" customHeight="1"/>
    <row r="120" s="263" customFormat="1" ht="13.5" hidden="1" customHeight="1"/>
    <row r="121" s="263" customFormat="1" ht="13.5" hidden="1" customHeight="1"/>
    <row r="122" s="263" customFormat="1" ht="13.5" hidden="1" customHeight="1"/>
    <row r="123" s="263" customFormat="1" ht="13.5" hidden="1" customHeight="1"/>
    <row r="124" s="263" customFormat="1" ht="13.5" hidden="1" customHeight="1"/>
    <row r="125" s="263" customFormat="1" ht="13.5" hidden="1" customHeight="1"/>
    <row r="126" s="263" customFormat="1" ht="13.5" hidden="1" customHeight="1"/>
    <row r="127" s="263" customFormat="1" ht="13.5" hidden="1" customHeight="1"/>
    <row r="128" s="263" customFormat="1" ht="13.5" hidden="1" customHeight="1"/>
    <row r="129" s="263" customFormat="1" ht="13.5" hidden="1" customHeight="1"/>
    <row r="130" s="263" customFormat="1" ht="13.5" hidden="1" customHeight="1"/>
    <row r="131" s="263" customFormat="1" ht="13.5" hidden="1" customHeight="1"/>
    <row r="132" s="263" customFormat="1" ht="13.5" hidden="1" customHeight="1"/>
    <row r="133" s="263" customFormat="1" ht="13.5" hidden="1" customHeight="1"/>
    <row r="134" s="263" customFormat="1" ht="13.5" hidden="1" customHeight="1"/>
    <row r="135" s="263" customFormat="1" ht="13.5" hidden="1" customHeight="1"/>
    <row r="136" s="263" customFormat="1" ht="13.5" hidden="1" customHeight="1"/>
    <row r="137" s="263" customFormat="1" ht="13.5" hidden="1" customHeight="1"/>
    <row r="138" s="263" customFormat="1" ht="13.5" hidden="1" customHeight="1"/>
    <row r="139" s="263" customFormat="1" ht="13.5" hidden="1" customHeight="1"/>
    <row r="140" s="263" customFormat="1" ht="13.5" hidden="1" customHeight="1"/>
    <row r="141" s="263" customFormat="1" ht="13.5" hidden="1" customHeight="1"/>
    <row r="142" s="263" customFormat="1" ht="13.5" hidden="1" customHeight="1"/>
    <row r="143" s="263" customFormat="1" ht="13.5" hidden="1" customHeight="1"/>
    <row r="144" s="263" customFormat="1" ht="13.5" hidden="1" customHeight="1"/>
    <row r="145" s="263" customFormat="1" ht="13.5" hidden="1" customHeight="1"/>
    <row r="146" s="263" customFormat="1" ht="13.5" hidden="1" customHeight="1"/>
    <row r="147" s="263" customFormat="1" ht="13.5" hidden="1" customHeight="1"/>
    <row r="148" s="263" customFormat="1" ht="13.5" hidden="1" customHeight="1"/>
    <row r="149" s="263" customFormat="1" ht="13.5" hidden="1" customHeight="1"/>
    <row r="150" s="263" customFormat="1" ht="13.5" hidden="1" customHeight="1"/>
    <row r="151" s="263" customFormat="1" ht="13.5" hidden="1" customHeight="1"/>
    <row r="152" s="263" customFormat="1" ht="13.5" hidden="1" customHeight="1"/>
    <row r="153" s="263" customFormat="1" ht="13.5" hidden="1" customHeight="1"/>
    <row r="154" s="263" customFormat="1" ht="13.5" hidden="1" customHeight="1"/>
    <row r="155" s="263" customFormat="1" ht="13.5" hidden="1" customHeight="1"/>
    <row r="156" s="263" customFormat="1" ht="13.5" hidden="1" customHeight="1"/>
    <row r="157" s="263" customFormat="1" ht="13.5" hidden="1" customHeight="1"/>
    <row r="158" s="263" customFormat="1" ht="13.5" hidden="1" customHeight="1"/>
    <row r="159" s="263" customFormat="1" ht="13.5" hidden="1" customHeight="1"/>
    <row r="160" s="263" customFormat="1" ht="13.5" hidden="1" customHeight="1"/>
  </sheetData>
  <sheetProtection algorithmName="SHA-512" hashValue="Tl5DIY6OZUBZhjPYRDMvDf5s79sbQEQxOyVxWfnPAprOYiP4M/xuXUP638OOGoC6eIFoKI2fAC5g8qwlX4x2pA==" saltValue="4V1BjV3JcwfFMdcD3CFTB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baseColWidth="10" defaultColWidth="0" defaultRowHeight="13.5" customHeight="1" zeroHeight="1"/>
  <cols>
    <col min="1" max="34" width="2.5" style="262" customWidth="1"/>
    <col min="35" max="122" width="2.5" style="261" customWidth="1"/>
    <col min="123" max="16384" width="2.5" style="261" hidden="1"/>
  </cols>
  <sheetData>
    <row r="1" spans="2:34" ht="13.5" customHeight="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ht="14">
      <c r="S2" s="261"/>
      <c r="AH2" s="261"/>
    </row>
    <row r="3" spans="2:34" ht="14">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ht="14"/>
    <row r="5" spans="2:34" ht="14"/>
    <row r="6" spans="2:34" ht="14"/>
    <row r="7" spans="2:34" ht="14"/>
    <row r="8" spans="2:34" ht="14"/>
    <row r="9" spans="2:34" ht="14">
      <c r="AH9" s="261"/>
    </row>
    <row r="10" spans="2:34" ht="14"/>
    <row r="11" spans="2:34" ht="14"/>
    <row r="12" spans="2:34" ht="14"/>
    <row r="13" spans="2:34" ht="14"/>
    <row r="14" spans="2:34" ht="14"/>
    <row r="15" spans="2:34" ht="14"/>
    <row r="16" spans="2:34" ht="14"/>
    <row r="17" spans="12:34" ht="14">
      <c r="AH17" s="261"/>
    </row>
    <row r="18" spans="12:34" ht="14"/>
    <row r="19" spans="12:34" ht="14"/>
    <row r="20" spans="12:34" ht="14">
      <c r="AH20" s="261"/>
    </row>
    <row r="21" spans="12:34" ht="14">
      <c r="AH21" s="261"/>
    </row>
    <row r="22" spans="12:34" ht="14"/>
    <row r="23" spans="12:34" ht="14"/>
    <row r="24" spans="12:34" ht="14">
      <c r="Q24" s="261"/>
    </row>
    <row r="25" spans="12:34" ht="14"/>
    <row r="26" spans="12:34" ht="14"/>
    <row r="27" spans="12:34" ht="14"/>
    <row r="28" spans="12:34" ht="14">
      <c r="O28" s="261"/>
      <c r="T28" s="261"/>
      <c r="AH28" s="261"/>
    </row>
    <row r="29" spans="12:34" ht="14"/>
    <row r="30" spans="12:34" ht="14"/>
    <row r="31" spans="12:34" ht="14">
      <c r="Q31" s="261"/>
    </row>
    <row r="32" spans="12:34" ht="14">
      <c r="L32" s="261"/>
    </row>
    <row r="33" spans="2:34" ht="14">
      <c r="C33" s="261"/>
      <c r="E33" s="261"/>
      <c r="G33" s="261"/>
      <c r="I33" s="261"/>
      <c r="X33" s="261"/>
    </row>
    <row r="34" spans="2:34" ht="14">
      <c r="B34" s="261"/>
      <c r="P34" s="261"/>
      <c r="R34" s="261"/>
      <c r="T34" s="261"/>
    </row>
    <row r="35" spans="2:34" ht="14">
      <c r="D35" s="261"/>
      <c r="W35" s="261"/>
      <c r="AC35" s="261"/>
      <c r="AD35" s="261"/>
      <c r="AE35" s="261"/>
      <c r="AF35" s="261"/>
      <c r="AG35" s="261"/>
      <c r="AH35" s="261"/>
    </row>
    <row r="36" spans="2:34" ht="14">
      <c r="H36" s="261"/>
      <c r="J36" s="261"/>
      <c r="K36" s="261"/>
      <c r="M36" s="261"/>
      <c r="Y36" s="261"/>
      <c r="Z36" s="261"/>
      <c r="AA36" s="261"/>
      <c r="AB36" s="261"/>
      <c r="AC36" s="261"/>
      <c r="AD36" s="261"/>
      <c r="AE36" s="261"/>
      <c r="AF36" s="261"/>
      <c r="AG36" s="261"/>
      <c r="AH36" s="261"/>
    </row>
    <row r="37" spans="2:34" ht="14">
      <c r="AH37" s="261"/>
    </row>
    <row r="38" spans="2:34" ht="14">
      <c r="AG38" s="261"/>
      <c r="AH38" s="261"/>
    </row>
    <row r="39" spans="2:34" ht="14"/>
    <row r="40" spans="2:34" ht="14">
      <c r="X40" s="261"/>
    </row>
    <row r="41" spans="2:34" ht="14">
      <c r="R41" s="261"/>
    </row>
    <row r="42" spans="2:34" ht="14">
      <c r="W42" s="261"/>
    </row>
    <row r="43" spans="2:34" ht="14">
      <c r="Y43" s="261"/>
      <c r="Z43" s="261"/>
      <c r="AA43" s="261"/>
      <c r="AB43" s="261"/>
      <c r="AC43" s="261"/>
      <c r="AD43" s="261"/>
      <c r="AE43" s="261"/>
      <c r="AF43" s="261"/>
      <c r="AG43" s="261"/>
      <c r="AH43" s="261"/>
    </row>
    <row r="44" spans="2:34" ht="14">
      <c r="AH44" s="261"/>
    </row>
    <row r="45" spans="2:34" ht="14">
      <c r="X45" s="261"/>
    </row>
    <row r="46" spans="2:34" ht="14"/>
    <row r="47" spans="2:34" ht="14"/>
    <row r="48" spans="2:34" ht="14">
      <c r="W48" s="261"/>
      <c r="Y48" s="261"/>
      <c r="Z48" s="261"/>
      <c r="AA48" s="261"/>
      <c r="AB48" s="261"/>
      <c r="AC48" s="261"/>
      <c r="AD48" s="261"/>
      <c r="AE48" s="261"/>
      <c r="AF48" s="261"/>
      <c r="AG48" s="261"/>
      <c r="AH48" s="261"/>
    </row>
    <row r="49" spans="28:34" ht="14"/>
    <row r="50" spans="28:34" ht="14">
      <c r="AE50" s="261"/>
      <c r="AF50" s="261"/>
      <c r="AG50" s="261"/>
      <c r="AH50" s="261"/>
    </row>
    <row r="51" spans="28:34" ht="14">
      <c r="AC51" s="261"/>
      <c r="AD51" s="261"/>
      <c r="AE51" s="261"/>
      <c r="AF51" s="261"/>
      <c r="AG51" s="261"/>
      <c r="AH51" s="261"/>
    </row>
    <row r="52" spans="28:34" ht="14"/>
    <row r="53" spans="28:34" ht="14">
      <c r="AF53" s="261"/>
      <c r="AG53" s="261"/>
      <c r="AH53" s="261"/>
    </row>
    <row r="54" spans="28:34" ht="14">
      <c r="AH54" s="261"/>
    </row>
    <row r="55" spans="28:34" ht="14"/>
    <row r="56" spans="28:34" ht="14">
      <c r="AB56" s="261"/>
      <c r="AC56" s="261"/>
      <c r="AD56" s="261"/>
      <c r="AE56" s="261"/>
      <c r="AF56" s="261"/>
      <c r="AG56" s="261"/>
      <c r="AH56" s="261"/>
    </row>
    <row r="57" spans="28:34" ht="14">
      <c r="AH57" s="261"/>
    </row>
    <row r="58" spans="28:34" ht="14">
      <c r="AH58" s="261"/>
    </row>
    <row r="59" spans="28:34" ht="14"/>
    <row r="60" spans="28:34" ht="14"/>
    <row r="61" spans="28:34" ht="14"/>
    <row r="62" spans="28:34" ht="14"/>
    <row r="63" spans="28:34" ht="14">
      <c r="AH63" s="261"/>
    </row>
    <row r="64" spans="28:34" ht="14">
      <c r="AG64" s="261"/>
      <c r="AH64" s="261"/>
    </row>
    <row r="65" spans="28:34" ht="14"/>
    <row r="66" spans="28:34" ht="14"/>
    <row r="67" spans="28:34" ht="14"/>
    <row r="68" spans="28:34" ht="14">
      <c r="AB68" s="261"/>
      <c r="AC68" s="261"/>
      <c r="AD68" s="261"/>
      <c r="AE68" s="261"/>
      <c r="AF68" s="261"/>
      <c r="AG68" s="261"/>
      <c r="AH68" s="261"/>
    </row>
    <row r="69" spans="28:34" ht="14">
      <c r="AF69" s="261"/>
      <c r="AG69" s="261"/>
      <c r="AH69" s="261"/>
    </row>
    <row r="70" spans="28:34" ht="14"/>
    <row r="71" spans="28:34" ht="14"/>
    <row r="72" spans="28:34" ht="14"/>
    <row r="73" spans="28:34" ht="14"/>
    <row r="74" spans="28:34" ht="14"/>
    <row r="75" spans="28:34" ht="14">
      <c r="AH75" s="261"/>
    </row>
    <row r="76" spans="28:34" ht="14">
      <c r="AF76" s="261"/>
      <c r="AG76" s="261"/>
      <c r="AH76" s="261"/>
    </row>
    <row r="77" spans="28:34" ht="14">
      <c r="AG77" s="261"/>
      <c r="AH77" s="261"/>
    </row>
    <row r="78" spans="28:34" ht="14"/>
    <row r="79" spans="28:34" ht="14"/>
    <row r="80" spans="28:34" ht="14"/>
    <row r="81" spans="25:34" ht="14"/>
    <row r="82" spans="25:34" ht="14">
      <c r="Y82" s="261"/>
    </row>
    <row r="83" spans="25:34" ht="14">
      <c r="Y83" s="261"/>
      <c r="Z83" s="261"/>
      <c r="AA83" s="261"/>
      <c r="AB83" s="261"/>
      <c r="AC83" s="261"/>
      <c r="AD83" s="261"/>
      <c r="AE83" s="261"/>
      <c r="AF83" s="261"/>
      <c r="AG83" s="261"/>
      <c r="AH83" s="261"/>
    </row>
    <row r="84" spans="25:34" ht="14"/>
    <row r="85" spans="25:34" ht="14"/>
    <row r="86" spans="25:34" ht="14"/>
    <row r="87" spans="25:34" ht="14"/>
    <row r="88" spans="25:34" ht="14">
      <c r="AH88" s="261"/>
    </row>
    <row r="89" spans="25:34" ht="14"/>
    <row r="90" spans="25:34" ht="14"/>
    <row r="91" spans="25:34" ht="14"/>
    <row r="92" spans="25:34" ht="13.5" customHeight="1"/>
    <row r="93" spans="25:34" ht="13.5" customHeight="1"/>
    <row r="94" spans="25:34" ht="13.5" customHeight="1">
      <c r="AF94" s="261"/>
      <c r="AG94" s="261"/>
      <c r="AH94" s="261"/>
    </row>
    <row r="95" spans="25:34" ht="13.5" customHeight="1">
      <c r="AH95" s="261"/>
    </row>
    <row r="96" spans="25:34" ht="13.5" customHeight="1"/>
    <row r="97" spans="33:34" ht="13.5" customHeight="1"/>
    <row r="98" spans="33:34" ht="13.5" customHeight="1"/>
    <row r="99" spans="33:34" ht="13.5" customHeight="1"/>
    <row r="100" spans="33:34" ht="13.5" customHeight="1"/>
    <row r="101" spans="33:34" ht="13.5" customHeight="1">
      <c r="AH101" s="261"/>
    </row>
    <row r="102" spans="33:34" ht="13.5" customHeight="1"/>
    <row r="103" spans="33:34" ht="13.5" customHeight="1"/>
    <row r="104" spans="33:34" ht="13.5" customHeight="1">
      <c r="AG104" s="261"/>
      <c r="AH104" s="26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1"/>
    </row>
    <row r="117" spans="34:122" ht="13.5" customHeight="1"/>
    <row r="118" spans="34:122" ht="13.5" customHeight="1"/>
    <row r="119" spans="34:122" ht="13.5" customHeight="1"/>
    <row r="120" spans="34:122" ht="13.5" customHeight="1">
      <c r="AH120" s="261"/>
    </row>
    <row r="121" spans="34:122" ht="13.5" customHeight="1">
      <c r="AH121" s="261"/>
    </row>
    <row r="122" spans="34:122" ht="13.5" customHeight="1"/>
    <row r="123" spans="34:122" ht="13.5" customHeight="1"/>
    <row r="124" spans="34:122" ht="13.5" customHeight="1"/>
    <row r="125" spans="34:122" ht="13.5" customHeight="1">
      <c r="DR125" s="261" t="s">
        <v>500</v>
      </c>
    </row>
  </sheetData>
  <sheetProtection algorithmName="SHA-512" hashValue="TLEC992pe/1sRl30vvyLM6ovrBOo7CSXttQgYZTxF3YpGg1FMar1SWYLGROlg/T1L1fVt5+QRTYoamI2ZGz4aw==" saltValue="s1SQjJREp85btNq6oi1Fh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baseColWidth="10" defaultColWidth="0" defaultRowHeight="13.5" customHeight="1" zeroHeight="1"/>
  <cols>
    <col min="1" max="34" width="2.5" style="262" customWidth="1"/>
    <col min="35" max="122" width="2.5" style="261" customWidth="1"/>
    <col min="123" max="16384" width="2.5" style="261" hidden="1"/>
  </cols>
  <sheetData>
    <row r="1" spans="2:34" ht="13.5" customHeight="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ht="14">
      <c r="S2" s="261"/>
      <c r="AH2" s="261"/>
    </row>
    <row r="3" spans="2:34" ht="14">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ht="14"/>
    <row r="5" spans="2:34" ht="14"/>
    <row r="6" spans="2:34" ht="14"/>
    <row r="7" spans="2:34" ht="14"/>
    <row r="8" spans="2:34" ht="14"/>
    <row r="9" spans="2:34" ht="14">
      <c r="AH9" s="261"/>
    </row>
    <row r="10" spans="2:34" ht="14"/>
    <row r="11" spans="2:34" ht="14"/>
    <row r="12" spans="2:34" ht="14"/>
    <row r="13" spans="2:34" ht="14"/>
    <row r="14" spans="2:34" ht="14"/>
    <row r="15" spans="2:34" ht="14"/>
    <row r="16" spans="2:34" ht="14"/>
    <row r="17" spans="12:34" ht="14">
      <c r="AH17" s="261"/>
    </row>
    <row r="18" spans="12:34" ht="14"/>
    <row r="19" spans="12:34" ht="14"/>
    <row r="20" spans="12:34" ht="14">
      <c r="AH20" s="261"/>
    </row>
    <row r="21" spans="12:34" ht="14">
      <c r="AH21" s="261"/>
    </row>
    <row r="22" spans="12:34" ht="14"/>
    <row r="23" spans="12:34" ht="14"/>
    <row r="24" spans="12:34" ht="14">
      <c r="Q24" s="261"/>
    </row>
    <row r="25" spans="12:34" ht="14"/>
    <row r="26" spans="12:34" ht="14"/>
    <row r="27" spans="12:34" ht="14"/>
    <row r="28" spans="12:34" ht="14">
      <c r="O28" s="261"/>
      <c r="T28" s="261"/>
      <c r="AH28" s="261"/>
    </row>
    <row r="29" spans="12:34" ht="14"/>
    <row r="30" spans="12:34" ht="14"/>
    <row r="31" spans="12:34" ht="14">
      <c r="Q31" s="261"/>
    </row>
    <row r="32" spans="12:34" ht="14">
      <c r="L32" s="261"/>
    </row>
    <row r="33" spans="2:34" ht="14">
      <c r="C33" s="261"/>
      <c r="E33" s="261"/>
      <c r="G33" s="261"/>
      <c r="I33" s="261"/>
      <c r="X33" s="261"/>
    </row>
    <row r="34" spans="2:34" ht="14">
      <c r="B34" s="261"/>
      <c r="P34" s="261"/>
      <c r="R34" s="261"/>
      <c r="T34" s="261"/>
    </row>
    <row r="35" spans="2:34" ht="14">
      <c r="D35" s="261"/>
      <c r="W35" s="261"/>
      <c r="AC35" s="261"/>
      <c r="AD35" s="261"/>
      <c r="AE35" s="261"/>
      <c r="AF35" s="261"/>
      <c r="AG35" s="261"/>
      <c r="AH35" s="261"/>
    </row>
    <row r="36" spans="2:34" ht="14">
      <c r="H36" s="261"/>
      <c r="J36" s="261"/>
      <c r="K36" s="261"/>
      <c r="M36" s="261"/>
      <c r="Y36" s="261"/>
      <c r="Z36" s="261"/>
      <c r="AA36" s="261"/>
      <c r="AB36" s="261"/>
      <c r="AC36" s="261"/>
      <c r="AD36" s="261"/>
      <c r="AE36" s="261"/>
      <c r="AF36" s="261"/>
      <c r="AG36" s="261"/>
      <c r="AH36" s="261"/>
    </row>
    <row r="37" spans="2:34" ht="14">
      <c r="AH37" s="261"/>
    </row>
    <row r="38" spans="2:34" ht="14">
      <c r="AG38" s="261"/>
      <c r="AH38" s="261"/>
    </row>
    <row r="39" spans="2:34" ht="14"/>
    <row r="40" spans="2:34" ht="14">
      <c r="X40" s="261"/>
    </row>
    <row r="41" spans="2:34" ht="14">
      <c r="R41" s="261"/>
    </row>
    <row r="42" spans="2:34" ht="14">
      <c r="W42" s="261"/>
    </row>
    <row r="43" spans="2:34" ht="14">
      <c r="Y43" s="261"/>
      <c r="Z43" s="261"/>
      <c r="AA43" s="261"/>
      <c r="AB43" s="261"/>
      <c r="AC43" s="261"/>
      <c r="AD43" s="261"/>
      <c r="AE43" s="261"/>
      <c r="AF43" s="261"/>
      <c r="AG43" s="261"/>
      <c r="AH43" s="261"/>
    </row>
    <row r="44" spans="2:34" ht="14">
      <c r="AH44" s="261"/>
    </row>
    <row r="45" spans="2:34" ht="14">
      <c r="X45" s="261"/>
    </row>
    <row r="46" spans="2:34" ht="14"/>
    <row r="47" spans="2:34" ht="14"/>
    <row r="48" spans="2:34" ht="14">
      <c r="W48" s="261"/>
      <c r="Y48" s="261"/>
      <c r="Z48" s="261"/>
      <c r="AA48" s="261"/>
      <c r="AB48" s="261"/>
      <c r="AC48" s="261"/>
      <c r="AD48" s="261"/>
      <c r="AE48" s="261"/>
      <c r="AF48" s="261"/>
      <c r="AG48" s="261"/>
      <c r="AH48" s="261"/>
    </row>
    <row r="49" spans="28:34" ht="14"/>
    <row r="50" spans="28:34" ht="14">
      <c r="AE50" s="261"/>
      <c r="AF50" s="261"/>
      <c r="AG50" s="261"/>
      <c r="AH50" s="261"/>
    </row>
    <row r="51" spans="28:34" ht="14">
      <c r="AC51" s="261"/>
      <c r="AD51" s="261"/>
      <c r="AE51" s="261"/>
      <c r="AF51" s="261"/>
      <c r="AG51" s="261"/>
      <c r="AH51" s="261"/>
    </row>
    <row r="52" spans="28:34" ht="14"/>
    <row r="53" spans="28:34" ht="14">
      <c r="AF53" s="261"/>
      <c r="AG53" s="261"/>
      <c r="AH53" s="261"/>
    </row>
    <row r="54" spans="28:34" ht="14">
      <c r="AH54" s="261"/>
    </row>
    <row r="55" spans="28:34" ht="14"/>
    <row r="56" spans="28:34" ht="14">
      <c r="AB56" s="261"/>
      <c r="AC56" s="261"/>
      <c r="AD56" s="261"/>
      <c r="AE56" s="261"/>
      <c r="AF56" s="261"/>
      <c r="AG56" s="261"/>
      <c r="AH56" s="261"/>
    </row>
    <row r="57" spans="28:34" ht="14">
      <c r="AH57" s="261"/>
    </row>
    <row r="58" spans="28:34" ht="14">
      <c r="AH58" s="261"/>
    </row>
    <row r="59" spans="28:34" ht="14">
      <c r="AG59" s="261"/>
      <c r="AH59" s="261"/>
    </row>
    <row r="60" spans="28:34" ht="14"/>
    <row r="61" spans="28:34" ht="14"/>
    <row r="62" spans="28:34" ht="14"/>
    <row r="63" spans="28:34" ht="14">
      <c r="AH63" s="261"/>
    </row>
    <row r="64" spans="28:34" ht="14">
      <c r="AG64" s="261"/>
      <c r="AH64" s="261"/>
    </row>
    <row r="65" spans="28:34" ht="14"/>
    <row r="66" spans="28:34" ht="14"/>
    <row r="67" spans="28:34" ht="14"/>
    <row r="68" spans="28:34" ht="14">
      <c r="AB68" s="261"/>
      <c r="AC68" s="261"/>
      <c r="AD68" s="261"/>
      <c r="AE68" s="261"/>
      <c r="AF68" s="261"/>
      <c r="AG68" s="261"/>
      <c r="AH68" s="261"/>
    </row>
    <row r="69" spans="28:34" ht="14">
      <c r="AF69" s="261"/>
      <c r="AG69" s="261"/>
      <c r="AH69" s="261"/>
    </row>
    <row r="70" spans="28:34" ht="14"/>
    <row r="71" spans="28:34" ht="14"/>
    <row r="72" spans="28:34" ht="14"/>
    <row r="73" spans="28:34" ht="14"/>
    <row r="74" spans="28:34" ht="14"/>
    <row r="75" spans="28:34" ht="14">
      <c r="AH75" s="261"/>
    </row>
    <row r="76" spans="28:34" ht="14">
      <c r="AF76" s="261"/>
      <c r="AG76" s="261"/>
      <c r="AH76" s="261"/>
    </row>
    <row r="77" spans="28:34" ht="14">
      <c r="AG77" s="261"/>
      <c r="AH77" s="261"/>
    </row>
    <row r="78" spans="28:34" ht="14"/>
    <row r="79" spans="28:34" ht="14"/>
    <row r="80" spans="28:34" ht="14"/>
    <row r="81" spans="25:34" ht="14"/>
    <row r="82" spans="25:34" ht="14">
      <c r="Y82" s="261"/>
    </row>
    <row r="83" spans="25:34" ht="14">
      <c r="Y83" s="261"/>
      <c r="Z83" s="261"/>
      <c r="AA83" s="261"/>
      <c r="AB83" s="261"/>
      <c r="AC83" s="261"/>
      <c r="AD83" s="261"/>
      <c r="AE83" s="261"/>
      <c r="AF83" s="261"/>
      <c r="AG83" s="261"/>
      <c r="AH83" s="261"/>
    </row>
    <row r="84" spans="25:34" ht="14"/>
    <row r="85" spans="25:34" ht="14"/>
    <row r="86" spans="25:34" ht="14"/>
    <row r="87" spans="25:34" ht="14"/>
    <row r="88" spans="25:34" ht="14">
      <c r="AH88" s="261"/>
    </row>
    <row r="89" spans="25:34" ht="14"/>
    <row r="90" spans="25:34" ht="14"/>
    <row r="91" spans="25:34" ht="14"/>
    <row r="92" spans="25:34" ht="13.5" customHeight="1"/>
    <row r="93" spans="25:34" ht="13.5" customHeight="1"/>
    <row r="94" spans="25:34" ht="13.5" customHeight="1">
      <c r="AF94" s="261"/>
      <c r="AG94" s="261"/>
      <c r="AH94" s="261"/>
    </row>
    <row r="95" spans="25:34" ht="13.5" customHeight="1">
      <c r="AH95" s="261"/>
    </row>
    <row r="96" spans="25:34" ht="13.5" customHeight="1"/>
    <row r="97" spans="33:34" ht="13.5" customHeight="1"/>
    <row r="98" spans="33:34" ht="13.5" customHeight="1"/>
    <row r="99" spans="33:34" ht="13.5" customHeight="1"/>
    <row r="100" spans="33:34" ht="13.5" customHeight="1"/>
    <row r="101" spans="33:34" ht="13.5" customHeight="1">
      <c r="AH101" s="261"/>
    </row>
    <row r="102" spans="33:34" ht="13.5" customHeight="1"/>
    <row r="103" spans="33:34" ht="13.5" customHeight="1"/>
    <row r="104" spans="33:34" ht="13.5" customHeight="1">
      <c r="AG104" s="261"/>
      <c r="AH104" s="26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1"/>
    </row>
    <row r="117" spans="34:122" ht="13.5" customHeight="1"/>
    <row r="118" spans="34:122" ht="13.5" customHeight="1"/>
    <row r="119" spans="34:122" ht="13.5" customHeight="1"/>
    <row r="120" spans="34:122" ht="13.5" customHeight="1">
      <c r="AH120" s="261"/>
    </row>
    <row r="121" spans="34:122" ht="13.5" customHeight="1">
      <c r="AH121" s="261"/>
    </row>
    <row r="122" spans="34:122" ht="13.5" customHeight="1"/>
    <row r="123" spans="34:122" ht="13.5" customHeight="1"/>
    <row r="124" spans="34:122" ht="13.5" customHeight="1"/>
    <row r="125" spans="34:122" ht="13.5" customHeight="1">
      <c r="DR125" s="261" t="s">
        <v>500</v>
      </c>
    </row>
  </sheetData>
  <sheetProtection algorithmName="SHA-512" hashValue="GUsDgujM88mCf1XqTuWV9fd+Uojhrlh0HhXOyXvc5YlqDndko8KMl2aro1GDZMKmFTf1rjrD3Z/dhO/xzVKEzQ==" saltValue="8BZ+h5YyjeGGz353msggD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zoomScaleNormal="100" workbookViewId="0"/>
  </sheetViews>
  <sheetFormatPr baseColWidth="10" defaultColWidth="11.1640625" defaultRowHeight="14"/>
  <cols>
    <col min="1" max="1" width="45.83203125" style="147" customWidth="1"/>
    <col min="2" max="8" width="13.33203125" style="147" customWidth="1"/>
    <col min="9" max="16384" width="11.1640625" style="147"/>
  </cols>
  <sheetData>
    <row r="1" spans="1:8">
      <c r="A1" s="141"/>
      <c r="B1" s="142"/>
      <c r="C1" s="143"/>
      <c r="D1" s="144"/>
      <c r="E1" s="145"/>
      <c r="F1" s="145"/>
      <c r="G1" s="145"/>
      <c r="H1" s="146"/>
    </row>
    <row r="2" spans="1:8">
      <c r="A2" s="148"/>
      <c r="B2" s="149"/>
      <c r="C2" s="150"/>
      <c r="D2" s="151" t="s">
        <v>52</v>
      </c>
      <c r="E2" s="152"/>
      <c r="F2" s="153" t="s">
        <v>551</v>
      </c>
      <c r="G2" s="154"/>
      <c r="H2" s="155"/>
    </row>
    <row r="3" spans="1:8">
      <c r="A3" s="151" t="s">
        <v>544</v>
      </c>
      <c r="B3" s="156"/>
      <c r="C3" s="157"/>
      <c r="D3" s="158">
        <v>84361</v>
      </c>
      <c r="E3" s="159"/>
      <c r="F3" s="160">
        <v>91837</v>
      </c>
      <c r="G3" s="161"/>
      <c r="H3" s="162"/>
    </row>
    <row r="4" spans="1:8">
      <c r="A4" s="163"/>
      <c r="B4" s="164"/>
      <c r="C4" s="165"/>
      <c r="D4" s="166">
        <v>65013</v>
      </c>
      <c r="E4" s="167"/>
      <c r="F4" s="168">
        <v>54439</v>
      </c>
      <c r="G4" s="169"/>
      <c r="H4" s="170"/>
    </row>
    <row r="5" spans="1:8">
      <c r="A5" s="151" t="s">
        <v>546</v>
      </c>
      <c r="B5" s="156"/>
      <c r="C5" s="157"/>
      <c r="D5" s="158">
        <v>68748</v>
      </c>
      <c r="E5" s="159"/>
      <c r="F5" s="160">
        <v>75972</v>
      </c>
      <c r="G5" s="161"/>
      <c r="H5" s="162"/>
    </row>
    <row r="6" spans="1:8">
      <c r="A6" s="163"/>
      <c r="B6" s="164"/>
      <c r="C6" s="165"/>
      <c r="D6" s="166">
        <v>41178</v>
      </c>
      <c r="E6" s="167"/>
      <c r="F6" s="168">
        <v>40712</v>
      </c>
      <c r="G6" s="169"/>
      <c r="H6" s="170"/>
    </row>
    <row r="7" spans="1:8">
      <c r="A7" s="151" t="s">
        <v>547</v>
      </c>
      <c r="B7" s="156"/>
      <c r="C7" s="157"/>
      <c r="D7" s="158">
        <v>96569</v>
      </c>
      <c r="E7" s="159"/>
      <c r="F7" s="160">
        <v>79466</v>
      </c>
      <c r="G7" s="161"/>
      <c r="H7" s="162"/>
    </row>
    <row r="8" spans="1:8">
      <c r="A8" s="163"/>
      <c r="B8" s="164"/>
      <c r="C8" s="165"/>
      <c r="D8" s="166">
        <v>55730</v>
      </c>
      <c r="E8" s="167"/>
      <c r="F8" s="168">
        <v>44645</v>
      </c>
      <c r="G8" s="169"/>
      <c r="H8" s="170"/>
    </row>
    <row r="9" spans="1:8">
      <c r="A9" s="151" t="s">
        <v>548</v>
      </c>
      <c r="B9" s="156"/>
      <c r="C9" s="157"/>
      <c r="D9" s="158">
        <v>149029</v>
      </c>
      <c r="E9" s="159"/>
      <c r="F9" s="160">
        <v>90072</v>
      </c>
      <c r="G9" s="161"/>
      <c r="H9" s="162"/>
    </row>
    <row r="10" spans="1:8">
      <c r="A10" s="163"/>
      <c r="B10" s="164"/>
      <c r="C10" s="165"/>
      <c r="D10" s="166">
        <v>79746</v>
      </c>
      <c r="E10" s="167"/>
      <c r="F10" s="168">
        <v>46083</v>
      </c>
      <c r="G10" s="169"/>
      <c r="H10" s="170"/>
    </row>
    <row r="11" spans="1:8">
      <c r="A11" s="151" t="s">
        <v>549</v>
      </c>
      <c r="B11" s="156"/>
      <c r="C11" s="157"/>
      <c r="D11" s="158">
        <v>165075</v>
      </c>
      <c r="E11" s="159"/>
      <c r="F11" s="160">
        <v>88328</v>
      </c>
      <c r="G11" s="161"/>
      <c r="H11" s="162"/>
    </row>
    <row r="12" spans="1:8">
      <c r="A12" s="163"/>
      <c r="B12" s="164"/>
      <c r="C12" s="171"/>
      <c r="D12" s="166">
        <v>115007</v>
      </c>
      <c r="E12" s="167"/>
      <c r="F12" s="168">
        <v>49013</v>
      </c>
      <c r="G12" s="169"/>
      <c r="H12" s="170"/>
    </row>
    <row r="13" spans="1:8">
      <c r="A13" s="151"/>
      <c r="B13" s="156"/>
      <c r="C13" s="157"/>
      <c r="D13" s="158">
        <v>112756</v>
      </c>
      <c r="E13" s="159"/>
      <c r="F13" s="160">
        <v>85135</v>
      </c>
      <c r="G13" s="172"/>
      <c r="H13" s="162"/>
    </row>
    <row r="14" spans="1:8">
      <c r="A14" s="163"/>
      <c r="B14" s="164"/>
      <c r="C14" s="165"/>
      <c r="D14" s="166">
        <v>71335</v>
      </c>
      <c r="E14" s="167"/>
      <c r="F14" s="168">
        <v>46978</v>
      </c>
      <c r="G14" s="169"/>
      <c r="H14" s="170"/>
    </row>
    <row r="17" spans="1:11">
      <c r="A17" s="147" t="s">
        <v>53</v>
      </c>
    </row>
    <row r="18" spans="1:11">
      <c r="A18" s="173"/>
      <c r="B18" s="173" t="str">
        <f>実質収支比率等に係る経年分析!F$46</f>
        <v>H26</v>
      </c>
      <c r="C18" s="173" t="str">
        <f>実質収支比率等に係る経年分析!G$46</f>
        <v>H27</v>
      </c>
      <c r="D18" s="173" t="str">
        <f>実質収支比率等に係る経年分析!H$46</f>
        <v>H28</v>
      </c>
      <c r="E18" s="173" t="str">
        <f>実質収支比率等に係る経年分析!I$46</f>
        <v>H29</v>
      </c>
      <c r="F18" s="173" t="str">
        <f>実質収支比率等に係る経年分析!J$46</f>
        <v>H30</v>
      </c>
    </row>
    <row r="19" spans="1:11">
      <c r="A19" s="173" t="s">
        <v>54</v>
      </c>
      <c r="B19" s="173">
        <f>ROUND(VALUE(SUBSTITUTE(実質収支比率等に係る経年分析!F$48,"▲","-")),2)</f>
        <v>4.7</v>
      </c>
      <c r="C19" s="173">
        <f>ROUND(VALUE(SUBSTITUTE(実質収支比率等に係る経年分析!G$48,"▲","-")),2)</f>
        <v>7.76</v>
      </c>
      <c r="D19" s="173">
        <f>ROUND(VALUE(SUBSTITUTE(実質収支比率等に係る経年分析!H$48,"▲","-")),2)</f>
        <v>6.66</v>
      </c>
      <c r="E19" s="173">
        <f>ROUND(VALUE(SUBSTITUTE(実質収支比率等に係る経年分析!I$48,"▲","-")),2)</f>
        <v>5.6</v>
      </c>
      <c r="F19" s="173">
        <f>ROUND(VALUE(SUBSTITUTE(実質収支比率等に係る経年分析!J$48,"▲","-")),2)</f>
        <v>4.4800000000000004</v>
      </c>
    </row>
    <row r="20" spans="1:11">
      <c r="A20" s="173" t="s">
        <v>55</v>
      </c>
      <c r="B20" s="173">
        <f>ROUND(VALUE(SUBSTITUTE(実質収支比率等に係る経年分析!F$47,"▲","-")),2)</f>
        <v>24.53</v>
      </c>
      <c r="C20" s="173">
        <f>ROUND(VALUE(SUBSTITUTE(実質収支比率等に係る経年分析!G$47,"▲","-")),2)</f>
        <v>26.25</v>
      </c>
      <c r="D20" s="173">
        <f>ROUND(VALUE(SUBSTITUTE(実質収支比率等に係る経年分析!H$47,"▲","-")),2)</f>
        <v>34.270000000000003</v>
      </c>
      <c r="E20" s="173">
        <f>ROUND(VALUE(SUBSTITUTE(実質収支比率等に係る経年分析!I$47,"▲","-")),2)</f>
        <v>36.99</v>
      </c>
      <c r="F20" s="173">
        <f>ROUND(VALUE(SUBSTITUTE(実質収支比率等に係る経年分析!J$47,"▲","-")),2)</f>
        <v>38.26</v>
      </c>
    </row>
    <row r="21" spans="1:11">
      <c r="A21" s="173" t="s">
        <v>56</v>
      </c>
      <c r="B21" s="173">
        <f>IF(ISNUMBER(VALUE(SUBSTITUTE(実質収支比率等に係る経年分析!F$49,"▲","-"))),ROUND(VALUE(SUBSTITUTE(実質収支比率等に係る経年分析!F$49,"▲","-")),2),NA())</f>
        <v>0.19</v>
      </c>
      <c r="C21" s="173">
        <f>IF(ISNUMBER(VALUE(SUBSTITUTE(実質収支比率等に係る経年分析!G$49,"▲","-"))),ROUND(VALUE(SUBSTITUTE(実質収支比率等に係る経年分析!G$49,"▲","-")),2),NA())</f>
        <v>5.12</v>
      </c>
      <c r="D21" s="173">
        <f>IF(ISNUMBER(VALUE(SUBSTITUTE(実質収支比率等に係る経年分析!H$49,"▲","-"))),ROUND(VALUE(SUBSTITUTE(実質収支比率等に係る経年分析!H$49,"▲","-")),2),NA())</f>
        <v>6.49</v>
      </c>
      <c r="E21" s="173">
        <f>IF(ISNUMBER(VALUE(SUBSTITUTE(実質収支比率等に係る経年分析!I$49,"▲","-"))),ROUND(VALUE(SUBSTITUTE(実質収支比率等に係る経年分析!I$49,"▲","-")),2),NA())</f>
        <v>2.9</v>
      </c>
      <c r="F21" s="173">
        <f>IF(ISNUMBER(VALUE(SUBSTITUTE(実質収支比率等に係る経年分析!J$49,"▲","-"))),ROUND(VALUE(SUBSTITUTE(実質収支比率等に係る経年分析!J$49,"▲","-")),2),NA())</f>
        <v>-0.28999999999999998</v>
      </c>
    </row>
    <row r="24" spans="1:11">
      <c r="A24" s="147" t="s">
        <v>57</v>
      </c>
    </row>
    <row r="25" spans="1:11">
      <c r="A25" s="174"/>
      <c r="B25" s="174" t="str">
        <f>連結実質赤字比率に係る赤字・黒字の構成分析!F$33</f>
        <v>H26</v>
      </c>
      <c r="C25" s="174"/>
      <c r="D25" s="174" t="str">
        <f>連結実質赤字比率に係る赤字・黒字の構成分析!G$33</f>
        <v>H27</v>
      </c>
      <c r="E25" s="174"/>
      <c r="F25" s="174" t="str">
        <f>連結実質赤字比率に係る赤字・黒字の構成分析!H$33</f>
        <v>H28</v>
      </c>
      <c r="G25" s="174"/>
      <c r="H25" s="174" t="str">
        <f>連結実質赤字比率に係る赤字・黒字の構成分析!I$33</f>
        <v>H29</v>
      </c>
      <c r="I25" s="174"/>
      <c r="J25" s="174" t="str">
        <f>連結実質赤字比率に係る赤字・黒字の構成分析!J$33</f>
        <v>H30</v>
      </c>
      <c r="K25" s="174"/>
    </row>
    <row r="26" spans="1:11">
      <c r="A26" s="174"/>
      <c r="B26" s="174" t="s">
        <v>58</v>
      </c>
      <c r="C26" s="174" t="s">
        <v>59</v>
      </c>
      <c r="D26" s="174" t="s">
        <v>58</v>
      </c>
      <c r="E26" s="174" t="s">
        <v>59</v>
      </c>
      <c r="F26" s="174" t="s">
        <v>58</v>
      </c>
      <c r="G26" s="174" t="s">
        <v>59</v>
      </c>
      <c r="H26" s="174" t="s">
        <v>58</v>
      </c>
      <c r="I26" s="174" t="s">
        <v>59</v>
      </c>
      <c r="J26" s="174" t="s">
        <v>58</v>
      </c>
      <c r="K26" s="174" t="s">
        <v>59</v>
      </c>
    </row>
    <row r="27" spans="1:11">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#VALUE!</v>
      </c>
      <c r="C27" s="174" t="e">
        <f>IF(ROUND(VALUE(SUBSTITUTE(連結実質赤字比率に係る赤字・黒字の構成分析!F$43,"▲", "-")), 2) &gt;= 0, ABS(ROUND(VALUE(SUBSTITUTE(連結実質赤字比率に係る赤字・黒字の構成分析!F$43,"▲", "-")), 2)), NA())</f>
        <v>#VALUE!</v>
      </c>
      <c r="D27" s="174" t="e">
        <f>IF(ROUND(VALUE(SUBSTITUTE(連結実質赤字比率に係る赤字・黒字の構成分析!G$43,"▲", "-")), 2) &lt; 0, ABS(ROUND(VALUE(SUBSTITUTE(連結実質赤字比率に係る赤字・黒字の構成分析!G$43,"▲", "-")), 2)), NA())</f>
        <v>#VALUE!</v>
      </c>
      <c r="E27" s="174" t="e">
        <f>IF(ROUND(VALUE(SUBSTITUTE(連結実質赤字比率に係る赤字・黒字の構成分析!G$43,"▲", "-")), 2) &gt;= 0, ABS(ROUND(VALUE(SUBSTITUTE(連結実質赤字比率に係る赤字・黒字の構成分析!G$43,"▲", "-")), 2)), NA())</f>
        <v>#VALUE!</v>
      </c>
      <c r="F27" s="174" t="e">
        <f>IF(ROUND(VALUE(SUBSTITUTE(連結実質赤字比率に係る赤字・黒字の構成分析!H$43,"▲", "-")), 2) &lt; 0, ABS(ROUND(VALUE(SUBSTITUTE(連結実質赤字比率に係る赤字・黒字の構成分析!H$43,"▲", "-")), 2)), NA())</f>
        <v>#VALUE!</v>
      </c>
      <c r="G27" s="174" t="e">
        <f>IF(ROUND(VALUE(SUBSTITUTE(連結実質赤字比率に係る赤字・黒字の構成分析!H$43,"▲", "-")), 2) &gt;= 0, ABS(ROUND(VALUE(SUBSTITUTE(連結実質赤字比率に係る赤字・黒字の構成分析!H$43,"▲", "-")), 2)), NA())</f>
        <v>#VALUE!</v>
      </c>
      <c r="H27" s="174" t="e">
        <f>IF(ROUND(VALUE(SUBSTITUTE(連結実質赤字比率に係る赤字・黒字の構成分析!I$43,"▲", "-")), 2) &lt; 0, ABS(ROUND(VALUE(SUBSTITUTE(連結実質赤字比率に係る赤字・黒字の構成分析!I$43,"▲", "-")), 2)), NA())</f>
        <v>#VALUE!</v>
      </c>
      <c r="I27" s="174" t="e">
        <f>IF(ROUND(VALUE(SUBSTITUTE(連結実質赤字比率に係る赤字・黒字の構成分析!I$43,"▲", "-")), 2) &gt;= 0, ABS(ROUND(VALUE(SUBSTITUTE(連結実質赤字比率に係る赤字・黒字の構成分析!I$43,"▲", "-")), 2)), NA())</f>
        <v>#VALUE!</v>
      </c>
      <c r="J27" s="174" t="e">
        <f>IF(ROUND(VALUE(SUBSTITUTE(連結実質赤字比率に係る赤字・黒字の構成分析!J$43,"▲", "-")), 2) &lt; 0, ABS(ROUND(VALUE(SUBSTITUTE(連結実質赤字比率に係る赤字・黒字の構成分析!J$43,"▲", "-")), 2)), NA())</f>
        <v>#VALUE!</v>
      </c>
      <c r="K27" s="174" t="e">
        <f>IF(ROUND(VALUE(SUBSTITUTE(連結実質赤字比率に係る赤字・黒字の構成分析!J$43,"▲", "-")), 2) &gt;= 0, ABS(ROUND(VALUE(SUBSTITUTE(連結実質赤字比率に係る赤字・黒字の構成分析!J$43,"▲", "-")), 2)), NA())</f>
        <v>#VALUE!</v>
      </c>
    </row>
    <row r="28" spans="1:11">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c r="A29" s="174" t="str">
        <f>IF(連結実質赤字比率に係る赤字・黒字の構成分析!C$41="",NA(),連結実質赤字比率に係る赤字・黒字の構成分析!C$41)</f>
        <v>屋久島町船舶事業特別会計</v>
      </c>
      <c r="B29" s="174" t="e">
        <f>IF(ROUND(VALUE(SUBSTITUTE(連結実質赤字比率に係る赤字・黒字の構成分析!F$41,"▲", "-")), 2) &lt; 0, ABS(ROUND(VALUE(SUBSTITUTE(連結実質赤字比率に係る赤字・黒字の構成分析!F$41,"▲", "-")), 2)), NA())</f>
        <v>#N/A</v>
      </c>
      <c r="C29" s="174">
        <f>IF(ROUND(VALUE(SUBSTITUTE(連結実質赤字比率に係る赤字・黒字の構成分析!F$41,"▲", "-")), 2) &gt;= 0, ABS(ROUND(VALUE(SUBSTITUTE(連結実質赤字比率に係る赤字・黒字の構成分析!F$41,"▲", "-")), 2)), NA())</f>
        <v>0</v>
      </c>
      <c r="D29" s="174" t="e">
        <f>IF(ROUND(VALUE(SUBSTITUTE(連結実質赤字比率に係る赤字・黒字の構成分析!G$41,"▲", "-")), 2) &lt; 0, ABS(ROUND(VALUE(SUBSTITUTE(連結実質赤字比率に係る赤字・黒字の構成分析!G$41,"▲", "-")), 2)), NA())</f>
        <v>#N/A</v>
      </c>
      <c r="E29" s="174">
        <f>IF(ROUND(VALUE(SUBSTITUTE(連結実質赤字比率に係る赤字・黒字の構成分析!G$41,"▲", "-")), 2) &gt;= 0, ABS(ROUND(VALUE(SUBSTITUTE(連結実質赤字比率に係る赤字・黒字の構成分析!G$41,"▲", "-")), 2)), NA())</f>
        <v>0</v>
      </c>
      <c r="F29" s="174" t="e">
        <f>IF(ROUND(VALUE(SUBSTITUTE(連結実質赤字比率に係る赤字・黒字の構成分析!H$41,"▲", "-")), 2) &lt; 0, ABS(ROUND(VALUE(SUBSTITUTE(連結実質赤字比率に係る赤字・黒字の構成分析!H$41,"▲", "-")), 2)), NA())</f>
        <v>#N/A</v>
      </c>
      <c r="G29" s="174">
        <f>IF(ROUND(VALUE(SUBSTITUTE(連結実質赤字比率に係る赤字・黒字の構成分析!H$41,"▲", "-")), 2) &gt;= 0, ABS(ROUND(VALUE(SUBSTITUTE(連結実質赤字比率に係る赤字・黒字の構成分析!H$41,"▲", "-")), 2)), NA())</f>
        <v>0</v>
      </c>
      <c r="H29" s="174" t="e">
        <f>IF(ROUND(VALUE(SUBSTITUTE(連結実質赤字比率に係る赤字・黒字の構成分析!I$41,"▲", "-")), 2) &lt; 0, ABS(ROUND(VALUE(SUBSTITUTE(連結実質赤字比率に係る赤字・黒字の構成分析!I$41,"▲", "-")), 2)), NA())</f>
        <v>#N/A</v>
      </c>
      <c r="I29" s="174">
        <f>IF(ROUND(VALUE(SUBSTITUTE(連結実質赤字比率に係る赤字・黒字の構成分析!I$41,"▲", "-")), 2) &gt;= 0, ABS(ROUND(VALUE(SUBSTITUTE(連結実質赤字比率に係る赤字・黒字の構成分析!I$41,"▲", "-")), 2)), NA())</f>
        <v>0</v>
      </c>
      <c r="J29" s="174" t="e">
        <f>IF(ROUND(VALUE(SUBSTITUTE(連結実質赤字比率に係る赤字・黒字の構成分析!J$41,"▲", "-")), 2) &lt; 0, ABS(ROUND(VALUE(SUBSTITUTE(連結実質赤字比率に係る赤字・黒字の構成分析!J$41,"▲", "-")), 2)), NA())</f>
        <v>#N/A</v>
      </c>
      <c r="K29" s="174">
        <f>IF(ROUND(VALUE(SUBSTITUTE(連結実質赤字比率に係る赤字・黒字の構成分析!J$41,"▲", "-")), 2) &gt;= 0, ABS(ROUND(VALUE(SUBSTITUTE(連結実質赤字比率に係る赤字・黒字の構成分析!J$41,"▲", "-")), 2)), NA())</f>
        <v>0</v>
      </c>
    </row>
    <row r="30" spans="1:11">
      <c r="A30" s="174" t="str">
        <f>IF(連結実質赤字比率に係る赤字・黒字の構成分析!C$40="",NA(),連結実質赤字比率に係る赤字・黒字の構成分析!C$40)</f>
        <v>屋久島町農業集落排水事業特別会計</v>
      </c>
      <c r="B30" s="174" t="e">
        <f>IF(ROUND(VALUE(SUBSTITUTE(連結実質赤字比率に係る赤字・黒字の構成分析!F$40,"▲", "-")), 2) &lt; 0, ABS(ROUND(VALUE(SUBSTITUTE(連結実質赤字比率に係る赤字・黒字の構成分析!F$40,"▲", "-")), 2)), NA())</f>
        <v>#N/A</v>
      </c>
      <c r="C30" s="174">
        <f>IF(ROUND(VALUE(SUBSTITUTE(連結実質赤字比率に係る赤字・黒字の構成分析!F$40,"▲", "-")), 2) &gt;= 0, ABS(ROUND(VALUE(SUBSTITUTE(連結実質赤字比率に係る赤字・黒字の構成分析!F$40,"▲", "-")), 2)), NA())</f>
        <v>0</v>
      </c>
      <c r="D30" s="174" t="e">
        <f>IF(ROUND(VALUE(SUBSTITUTE(連結実質赤字比率に係る赤字・黒字の構成分析!G$40,"▲", "-")), 2) &lt; 0, ABS(ROUND(VALUE(SUBSTITUTE(連結実質赤字比率に係る赤字・黒字の構成分析!G$40,"▲", "-")), 2)), NA())</f>
        <v>#N/A</v>
      </c>
      <c r="E30" s="174">
        <f>IF(ROUND(VALUE(SUBSTITUTE(連結実質赤字比率に係る赤字・黒字の構成分析!G$40,"▲", "-")), 2) &gt;= 0, ABS(ROUND(VALUE(SUBSTITUTE(連結実質赤字比率に係る赤字・黒字の構成分析!G$40,"▲", "-")), 2)), NA())</f>
        <v>0</v>
      </c>
      <c r="F30" s="174" t="e">
        <f>IF(ROUND(VALUE(SUBSTITUTE(連結実質赤字比率に係る赤字・黒字の構成分析!H$40,"▲", "-")), 2) &lt; 0, ABS(ROUND(VALUE(SUBSTITUTE(連結実質赤字比率に係る赤字・黒字の構成分析!H$40,"▲", "-")), 2)), NA())</f>
        <v>#N/A</v>
      </c>
      <c r="G30" s="174">
        <f>IF(ROUND(VALUE(SUBSTITUTE(連結実質赤字比率に係る赤字・黒字の構成分析!H$40,"▲", "-")), 2) &gt;= 0, ABS(ROUND(VALUE(SUBSTITUTE(連結実質赤字比率に係る赤字・黒字の構成分析!H$40,"▲", "-")), 2)), NA())</f>
        <v>0</v>
      </c>
      <c r="H30" s="174" t="e">
        <f>IF(ROUND(VALUE(SUBSTITUTE(連結実質赤字比率に係る赤字・黒字の構成分析!I$40,"▲", "-")), 2) &lt; 0, ABS(ROUND(VALUE(SUBSTITUTE(連結実質赤字比率に係る赤字・黒字の構成分析!I$40,"▲", "-")), 2)), NA())</f>
        <v>#N/A</v>
      </c>
      <c r="I30" s="174">
        <f>IF(ROUND(VALUE(SUBSTITUTE(連結実質赤字比率に係る赤字・黒字の構成分析!I$40,"▲", "-")), 2) &gt;= 0, ABS(ROUND(VALUE(SUBSTITUTE(連結実質赤字比率に係る赤字・黒字の構成分析!I$40,"▲", "-")), 2)), NA())</f>
        <v>0</v>
      </c>
      <c r="J30" s="174" t="e">
        <f>IF(ROUND(VALUE(SUBSTITUTE(連結実質赤字比率に係る赤字・黒字の構成分析!J$40,"▲", "-")), 2) &lt; 0, ABS(ROUND(VALUE(SUBSTITUTE(連結実質赤字比率に係る赤字・黒字の構成分析!J$40,"▲", "-")), 2)), NA())</f>
        <v>#N/A</v>
      </c>
      <c r="K30" s="174">
        <f>IF(ROUND(VALUE(SUBSTITUTE(連結実質赤字比率に係る赤字・黒字の構成分析!J$40,"▲", "-")), 2) &gt;= 0, ABS(ROUND(VALUE(SUBSTITUTE(連結実質赤字比率に係る赤字・黒字の構成分析!J$40,"▲", "-")), 2)), NA())</f>
        <v>0</v>
      </c>
    </row>
    <row r="31" spans="1:11">
      <c r="A31" s="174" t="str">
        <f>IF(連結実質赤字比率に係る赤字・黒字の構成分析!C$39="",NA(),連結実質赤字比率に係る赤字・黒字の構成分析!C$39)</f>
        <v>屋久島町簡易水道事業特別会計</v>
      </c>
      <c r="B31" s="174" t="e">
        <f>IF(ROUND(VALUE(SUBSTITUTE(連結実質赤字比率に係る赤字・黒字の構成分析!F$39,"▲", "-")), 2) &lt; 0, ABS(ROUND(VALUE(SUBSTITUTE(連結実質赤字比率に係る赤字・黒字の構成分析!F$39,"▲", "-")), 2)), NA())</f>
        <v>#N/A</v>
      </c>
      <c r="C31" s="174">
        <f>IF(ROUND(VALUE(SUBSTITUTE(連結実質赤字比率に係る赤字・黒字の構成分析!F$39,"▲", "-")), 2) &gt;= 0, ABS(ROUND(VALUE(SUBSTITUTE(連結実質赤字比率に係る赤字・黒字の構成分析!F$39,"▲", "-")), 2)), NA())</f>
        <v>0</v>
      </c>
      <c r="D31" s="174" t="e">
        <f>IF(ROUND(VALUE(SUBSTITUTE(連結実質赤字比率に係る赤字・黒字の構成分析!G$39,"▲", "-")), 2) &lt; 0, ABS(ROUND(VALUE(SUBSTITUTE(連結実質赤字比率に係る赤字・黒字の構成分析!G$39,"▲", "-")), 2)), NA())</f>
        <v>#N/A</v>
      </c>
      <c r="E31" s="174">
        <f>IF(ROUND(VALUE(SUBSTITUTE(連結実質赤字比率に係る赤字・黒字の構成分析!G$39,"▲", "-")), 2) &gt;= 0, ABS(ROUND(VALUE(SUBSTITUTE(連結実質赤字比率に係る赤字・黒字の構成分析!G$39,"▲", "-")), 2)), NA())</f>
        <v>0</v>
      </c>
      <c r="F31" s="174" t="e">
        <f>IF(ROUND(VALUE(SUBSTITUTE(連結実質赤字比率に係る赤字・黒字の構成分析!H$39,"▲", "-")), 2) &lt; 0, ABS(ROUND(VALUE(SUBSTITUTE(連結実質赤字比率に係る赤字・黒字の構成分析!H$39,"▲", "-")), 2)), NA())</f>
        <v>#N/A</v>
      </c>
      <c r="G31" s="174">
        <f>IF(ROUND(VALUE(SUBSTITUTE(連結実質赤字比率に係る赤字・黒字の構成分析!H$39,"▲", "-")), 2) &gt;= 0, ABS(ROUND(VALUE(SUBSTITUTE(連結実質赤字比率に係る赤字・黒字の構成分析!H$39,"▲", "-")), 2)), NA())</f>
        <v>0</v>
      </c>
      <c r="H31" s="174" t="e">
        <f>IF(ROUND(VALUE(SUBSTITUTE(連結実質赤字比率に係る赤字・黒字の構成分析!I$39,"▲", "-")), 2) &lt; 0, ABS(ROUND(VALUE(SUBSTITUTE(連結実質赤字比率に係る赤字・黒字の構成分析!I$39,"▲", "-")), 2)), NA())</f>
        <v>#N/A</v>
      </c>
      <c r="I31" s="174">
        <f>IF(ROUND(VALUE(SUBSTITUTE(連結実質赤字比率に係る赤字・黒字の構成分析!I$39,"▲", "-")), 2) &gt;= 0, ABS(ROUND(VALUE(SUBSTITUTE(連結実質赤字比率に係る赤字・黒字の構成分析!I$39,"▲", "-")), 2)), NA())</f>
        <v>0</v>
      </c>
      <c r="J31" s="174" t="e">
        <f>IF(ROUND(VALUE(SUBSTITUTE(連結実質赤字比率に係る赤字・黒字の構成分析!J$39,"▲", "-")), 2) &lt; 0, ABS(ROUND(VALUE(SUBSTITUTE(連結実質赤字比率に係る赤字・黒字の構成分析!J$39,"▲", "-")), 2)), NA())</f>
        <v>#N/A</v>
      </c>
      <c r="K31" s="174">
        <f>IF(ROUND(VALUE(SUBSTITUTE(連結実質赤字比率に係る赤字・黒字の構成分析!J$39,"▲", "-")), 2) &gt;= 0, ABS(ROUND(VALUE(SUBSTITUTE(連結実質赤字比率に係る赤字・黒字の構成分析!J$39,"▲", "-")), 2)), NA())</f>
        <v>0</v>
      </c>
    </row>
    <row r="32" spans="1:11">
      <c r="A32" s="174" t="str">
        <f>IF(連結実質赤字比率に係る赤字・黒字の構成分析!C$38="",NA(),連結実質赤字比率に係る赤字・黒字の構成分析!C$38)</f>
        <v>屋久島町後期高齢者医療事業特別会計</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0</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0</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0</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0</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0</v>
      </c>
    </row>
    <row r="33" spans="1:16">
      <c r="A33" s="174" t="str">
        <f>IF(連結実質赤字比率に係る赤字・黒字の構成分析!C$37="",NA(),連結実質赤字比率に係る赤字・黒字の構成分析!C$37)</f>
        <v>屋久島町診療所事業特別会計</v>
      </c>
      <c r="B33" s="174" t="e">
        <f>IF(ROUND(VALUE(SUBSTITUTE(連結実質赤字比率に係る赤字・黒字の構成分析!F$37,"▲", "-")), 2) &lt; 0, ABS(ROUND(VALUE(SUBSTITUTE(連結実質赤字比率に係る赤字・黒字の構成分析!F$37,"▲", "-")), 2)), NA())</f>
        <v>#N/A</v>
      </c>
      <c r="C33" s="174">
        <f>IF(ROUND(VALUE(SUBSTITUTE(連結実質赤字比率に係る赤字・黒字の構成分析!F$37,"▲", "-")), 2) &gt;= 0, ABS(ROUND(VALUE(SUBSTITUTE(連結実質赤字比率に係る赤字・黒字の構成分析!F$37,"▲", "-")), 2)), NA())</f>
        <v>0</v>
      </c>
      <c r="D33" s="174" t="e">
        <f>IF(ROUND(VALUE(SUBSTITUTE(連結実質赤字比率に係る赤字・黒字の構成分析!G$37,"▲", "-")), 2) &lt; 0, ABS(ROUND(VALUE(SUBSTITUTE(連結実質赤字比率に係る赤字・黒字の構成分析!G$37,"▲", "-")), 2)), NA())</f>
        <v>#N/A</v>
      </c>
      <c r="E33" s="174">
        <f>IF(ROUND(VALUE(SUBSTITUTE(連結実質赤字比率に係る赤字・黒字の構成分析!G$37,"▲", "-")), 2) &gt;= 0, ABS(ROUND(VALUE(SUBSTITUTE(連結実質赤字比率に係る赤字・黒字の構成分析!G$37,"▲", "-")), 2)), NA())</f>
        <v>0</v>
      </c>
      <c r="F33" s="174" t="e">
        <f>IF(ROUND(VALUE(SUBSTITUTE(連結実質赤字比率に係る赤字・黒字の構成分析!H$37,"▲", "-")), 2) &lt; 0, ABS(ROUND(VALUE(SUBSTITUTE(連結実質赤字比率に係る赤字・黒字の構成分析!H$37,"▲", "-")), 2)), NA())</f>
        <v>#N/A</v>
      </c>
      <c r="G33" s="174">
        <f>IF(ROUND(VALUE(SUBSTITUTE(連結実質赤字比率に係る赤字・黒字の構成分析!H$37,"▲", "-")), 2) &gt;= 0, ABS(ROUND(VALUE(SUBSTITUTE(連結実質赤字比率に係る赤字・黒字の構成分析!H$37,"▲", "-")), 2)), NA())</f>
        <v>0</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0</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0</v>
      </c>
    </row>
    <row r="34" spans="1:16">
      <c r="A34" s="174" t="str">
        <f>IF(連結実質赤字比率に係る赤字・黒字の構成分析!C$36="",NA(),連結実質赤字比率に係る赤字・黒字の構成分析!C$36)</f>
        <v>屋久島町国民健康保険事業特別会計</v>
      </c>
      <c r="B34" s="174" t="e">
        <f>IF(ROUND(VALUE(SUBSTITUTE(連結実質赤字比率に係る赤字・黒字の構成分析!F$36,"▲", "-")), 2) &lt; 0, ABS(ROUND(VALUE(SUBSTITUTE(連結実質赤字比率に係る赤字・黒字の構成分析!F$36,"▲", "-")), 2)), NA())</f>
        <v>#N/A</v>
      </c>
      <c r="C34" s="174">
        <f>IF(ROUND(VALUE(SUBSTITUTE(連結実質赤字比率に係る赤字・黒字の構成分析!F$36,"▲", "-")), 2) &gt;= 0, ABS(ROUND(VALUE(SUBSTITUTE(連結実質赤字比率に係る赤字・黒字の構成分析!F$36,"▲", "-")), 2)), NA())</f>
        <v>0</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0</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0</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0</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0.44</v>
      </c>
    </row>
    <row r="35" spans="1:16">
      <c r="A35" s="174" t="str">
        <f>IF(連結実質赤字比率に係る赤字・黒字の構成分析!C$35="",NA(),連結実質赤字比率に係る赤字・黒字の構成分析!C$35)</f>
        <v>屋久島町介護保険事業特別会計</v>
      </c>
      <c r="B35" s="174" t="e">
        <f>IF(ROUND(VALUE(SUBSTITUTE(連結実質赤字比率に係る赤字・黒字の構成分析!F$35,"▲", "-")), 2) &lt; 0, ABS(ROUND(VALUE(SUBSTITUTE(連結実質赤字比率に係る赤字・黒字の構成分析!F$35,"▲", "-")), 2)), NA())</f>
        <v>#N/A</v>
      </c>
      <c r="C35" s="174">
        <f>IF(ROUND(VALUE(SUBSTITUTE(連結実質赤字比率に係る赤字・黒字の構成分析!F$35,"▲", "-")), 2) &gt;= 0, ABS(ROUND(VALUE(SUBSTITUTE(連結実質赤字比率に係る赤字・黒字の構成分析!F$35,"▲", "-")), 2)), NA())</f>
        <v>0.4</v>
      </c>
      <c r="D35" s="174" t="e">
        <f>IF(ROUND(VALUE(SUBSTITUTE(連結実質赤字比率に係る赤字・黒字の構成分析!G$35,"▲", "-")), 2) &lt; 0, ABS(ROUND(VALUE(SUBSTITUTE(連結実質赤字比率に係る赤字・黒字の構成分析!G$35,"▲", "-")), 2)), NA())</f>
        <v>#N/A</v>
      </c>
      <c r="E35" s="174">
        <f>IF(ROUND(VALUE(SUBSTITUTE(連結実質赤字比率に係る赤字・黒字の構成分析!G$35,"▲", "-")), 2) &gt;= 0, ABS(ROUND(VALUE(SUBSTITUTE(連結実質赤字比率に係る赤字・黒字の構成分析!G$35,"▲", "-")), 2)), NA())</f>
        <v>0.6</v>
      </c>
      <c r="F35" s="174" t="e">
        <f>IF(ROUND(VALUE(SUBSTITUTE(連結実質赤字比率に係る赤字・黒字の構成分析!H$35,"▲", "-")), 2) &lt; 0, ABS(ROUND(VALUE(SUBSTITUTE(連結実質赤字比率に係る赤字・黒字の構成分析!H$35,"▲", "-")), 2)), NA())</f>
        <v>#N/A</v>
      </c>
      <c r="G35" s="174">
        <f>IF(ROUND(VALUE(SUBSTITUTE(連結実質赤字比率に係る赤字・黒字の構成分析!H$35,"▲", "-")), 2) &gt;= 0, ABS(ROUND(VALUE(SUBSTITUTE(連結実質赤字比率に係る赤字・黒字の構成分析!H$35,"▲", "-")), 2)), NA())</f>
        <v>0.85</v>
      </c>
      <c r="H35" s="174" t="e">
        <f>IF(ROUND(VALUE(SUBSTITUTE(連結実質赤字比率に係る赤字・黒字の構成分析!I$35,"▲", "-")), 2) &lt; 0, ABS(ROUND(VALUE(SUBSTITUTE(連結実質赤字比率に係る赤字・黒字の構成分析!I$35,"▲", "-")), 2)), NA())</f>
        <v>#N/A</v>
      </c>
      <c r="I35" s="174">
        <f>IF(ROUND(VALUE(SUBSTITUTE(連結実質赤字比率に係る赤字・黒字の構成分析!I$35,"▲", "-")), 2) &gt;= 0, ABS(ROUND(VALUE(SUBSTITUTE(連結実質赤字比率に係る赤字・黒字の構成分析!I$35,"▲", "-")), 2)), NA())</f>
        <v>0.65</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0.56000000000000005</v>
      </c>
    </row>
    <row r="36" spans="1:16">
      <c r="A36" s="174" t="str">
        <f>IF(連結実質赤字比率に係る赤字・黒字の構成分析!C$34="",NA(),連結実質赤字比率に係る赤字・黒字の構成分析!C$34)</f>
        <v>一般会計</v>
      </c>
      <c r="B36" s="174" t="e">
        <f>IF(ROUND(VALUE(SUBSTITUTE(連結実質赤字比率に係る赤字・黒字の構成分析!F$34,"▲", "-")), 2) &lt; 0, ABS(ROUND(VALUE(SUBSTITUTE(連結実質赤字比率に係る赤字・黒字の構成分析!F$34,"▲", "-")), 2)), NA())</f>
        <v>#N/A</v>
      </c>
      <c r="C36" s="174">
        <f>IF(ROUND(VALUE(SUBSTITUTE(連結実質赤字比率に係る赤字・黒字の構成分析!F$34,"▲", "-")), 2) &gt;= 0, ABS(ROUND(VALUE(SUBSTITUTE(連結実質赤字比率に係る赤字・黒字の構成分析!F$34,"▲", "-")), 2)), NA())</f>
        <v>4.6900000000000004</v>
      </c>
      <c r="D36" s="174" t="e">
        <f>IF(ROUND(VALUE(SUBSTITUTE(連結実質赤字比率に係る赤字・黒字の構成分析!G$34,"▲", "-")), 2) &lt; 0, ABS(ROUND(VALUE(SUBSTITUTE(連結実質赤字比率に係る赤字・黒字の構成分析!G$34,"▲", "-")), 2)), NA())</f>
        <v>#N/A</v>
      </c>
      <c r="E36" s="174">
        <f>IF(ROUND(VALUE(SUBSTITUTE(連結実質赤字比率に係る赤字・黒字の構成分析!G$34,"▲", "-")), 2) &gt;= 0, ABS(ROUND(VALUE(SUBSTITUTE(連結実質赤字比率に係る赤字・黒字の構成分析!G$34,"▲", "-")), 2)), NA())</f>
        <v>7.76</v>
      </c>
      <c r="F36" s="174" t="e">
        <f>IF(ROUND(VALUE(SUBSTITUTE(連結実質赤字比率に係る赤字・黒字の構成分析!H$34,"▲", "-")), 2) &lt; 0, ABS(ROUND(VALUE(SUBSTITUTE(連結実質赤字比率に係る赤字・黒字の構成分析!H$34,"▲", "-")), 2)), NA())</f>
        <v>#N/A</v>
      </c>
      <c r="G36" s="174">
        <f>IF(ROUND(VALUE(SUBSTITUTE(連結実質赤字比率に係る赤字・黒字の構成分析!H$34,"▲", "-")), 2) &gt;= 0, ABS(ROUND(VALUE(SUBSTITUTE(連結実質赤字比率に係る赤字・黒字の構成分析!H$34,"▲", "-")), 2)), NA())</f>
        <v>6.65</v>
      </c>
      <c r="H36" s="174" t="e">
        <f>IF(ROUND(VALUE(SUBSTITUTE(連結実質赤字比率に係る赤字・黒字の構成分析!I$34,"▲", "-")), 2) &lt; 0, ABS(ROUND(VALUE(SUBSTITUTE(連結実質赤字比率に係る赤字・黒字の構成分析!I$34,"▲", "-")), 2)), NA())</f>
        <v>#N/A</v>
      </c>
      <c r="I36" s="174">
        <f>IF(ROUND(VALUE(SUBSTITUTE(連結実質赤字比率に係る赤字・黒字の構成分析!I$34,"▲", "-")), 2) &gt;= 0, ABS(ROUND(VALUE(SUBSTITUTE(連結実質赤字比率に係る赤字・黒字の構成分析!I$34,"▲", "-")), 2)), NA())</f>
        <v>5.59</v>
      </c>
      <c r="J36" s="174" t="e">
        <f>IF(ROUND(VALUE(SUBSTITUTE(連結実質赤字比率に係る赤字・黒字の構成分析!J$34,"▲", "-")), 2) &lt; 0, ABS(ROUND(VALUE(SUBSTITUTE(連結実質赤字比率に係る赤字・黒字の構成分析!J$34,"▲", "-")), 2)), NA())</f>
        <v>#N/A</v>
      </c>
      <c r="K36" s="174">
        <f>IF(ROUND(VALUE(SUBSTITUTE(連結実質赤字比率に係る赤字・黒字の構成分析!J$34,"▲", "-")), 2) &gt;= 0, ABS(ROUND(VALUE(SUBSTITUTE(連結実質赤字比率に係る赤字・黒字の構成分析!J$34,"▲", "-")), 2)), NA())</f>
        <v>4.47</v>
      </c>
    </row>
    <row r="39" spans="1:16">
      <c r="A39" s="147" t="s">
        <v>60</v>
      </c>
    </row>
    <row r="40" spans="1:16">
      <c r="A40" s="175"/>
      <c r="B40" s="175" t="str">
        <f>'実質公債費比率（分子）の構造'!K$44</f>
        <v>H26</v>
      </c>
      <c r="C40" s="175"/>
      <c r="D40" s="175"/>
      <c r="E40" s="175" t="str">
        <f>'実質公債費比率（分子）の構造'!L$44</f>
        <v>H27</v>
      </c>
      <c r="F40" s="175"/>
      <c r="G40" s="175"/>
      <c r="H40" s="175" t="str">
        <f>'実質公債費比率（分子）の構造'!M$44</f>
        <v>H28</v>
      </c>
      <c r="I40" s="175"/>
      <c r="J40" s="175"/>
      <c r="K40" s="175" t="str">
        <f>'実質公債費比率（分子）の構造'!N$44</f>
        <v>H29</v>
      </c>
      <c r="L40" s="175"/>
      <c r="M40" s="175"/>
      <c r="N40" s="175" t="str">
        <f>'実質公債費比率（分子）の構造'!O$44</f>
        <v>H30</v>
      </c>
      <c r="O40" s="175"/>
      <c r="P40" s="175"/>
    </row>
    <row r="41" spans="1:16">
      <c r="A41" s="175"/>
      <c r="B41" s="175" t="s">
        <v>61</v>
      </c>
      <c r="C41" s="175"/>
      <c r="D41" s="175" t="s">
        <v>62</v>
      </c>
      <c r="E41" s="175" t="s">
        <v>61</v>
      </c>
      <c r="F41" s="175"/>
      <c r="G41" s="175" t="s">
        <v>62</v>
      </c>
      <c r="H41" s="175" t="s">
        <v>61</v>
      </c>
      <c r="I41" s="175"/>
      <c r="J41" s="175" t="s">
        <v>62</v>
      </c>
      <c r="K41" s="175" t="s">
        <v>61</v>
      </c>
      <c r="L41" s="175"/>
      <c r="M41" s="175" t="s">
        <v>62</v>
      </c>
      <c r="N41" s="175" t="s">
        <v>61</v>
      </c>
      <c r="O41" s="175"/>
      <c r="P41" s="175" t="s">
        <v>62</v>
      </c>
    </row>
    <row r="42" spans="1:16">
      <c r="A42" s="175" t="s">
        <v>63</v>
      </c>
      <c r="B42" s="175"/>
      <c r="C42" s="175"/>
      <c r="D42" s="175">
        <f>'実質公債費比率（分子）の構造'!K$52</f>
        <v>1175</v>
      </c>
      <c r="E42" s="175"/>
      <c r="F42" s="175"/>
      <c r="G42" s="175">
        <f>'実質公債費比率（分子）の構造'!L$52</f>
        <v>1169</v>
      </c>
      <c r="H42" s="175"/>
      <c r="I42" s="175"/>
      <c r="J42" s="175">
        <f>'実質公債費比率（分子）の構造'!M$52</f>
        <v>1132</v>
      </c>
      <c r="K42" s="175"/>
      <c r="L42" s="175"/>
      <c r="M42" s="175">
        <f>'実質公債費比率（分子）の構造'!N$52</f>
        <v>1142</v>
      </c>
      <c r="N42" s="175"/>
      <c r="O42" s="175"/>
      <c r="P42" s="175">
        <f>'実質公債費比率（分子）の構造'!O$52</f>
        <v>1135</v>
      </c>
    </row>
    <row r="43" spans="1:16">
      <c r="A43" s="175" t="s">
        <v>64</v>
      </c>
      <c r="B43" s="175">
        <f>'実質公債費比率（分子）の構造'!K$51</f>
        <v>0</v>
      </c>
      <c r="C43" s="175"/>
      <c r="D43" s="175"/>
      <c r="E43" s="175">
        <f>'実質公債費比率（分子）の構造'!L$51</f>
        <v>0</v>
      </c>
      <c r="F43" s="175"/>
      <c r="G43" s="175"/>
      <c r="H43" s="175">
        <f>'実質公債費比率（分子）の構造'!M$51</f>
        <v>0</v>
      </c>
      <c r="I43" s="175"/>
      <c r="J43" s="175"/>
      <c r="K43" s="175">
        <f>'実質公債費比率（分子）の構造'!N$51</f>
        <v>0</v>
      </c>
      <c r="L43" s="175"/>
      <c r="M43" s="175"/>
      <c r="N43" s="175">
        <f>'実質公債費比率（分子）の構造'!O$51</f>
        <v>0</v>
      </c>
      <c r="O43" s="175"/>
      <c r="P43" s="175"/>
    </row>
    <row r="44" spans="1:16">
      <c r="A44" s="175" t="s">
        <v>65</v>
      </c>
      <c r="B44" s="175">
        <f>'実質公債費比率（分子）の構造'!K$50</f>
        <v>80</v>
      </c>
      <c r="C44" s="175"/>
      <c r="D44" s="175"/>
      <c r="E44" s="175">
        <f>'実質公債費比率（分子）の構造'!L$50</f>
        <v>80</v>
      </c>
      <c r="F44" s="175"/>
      <c r="G44" s="175"/>
      <c r="H44" s="175">
        <f>'実質公債費比率（分子）の構造'!M$50</f>
        <v>80</v>
      </c>
      <c r="I44" s="175"/>
      <c r="J44" s="175"/>
      <c r="K44" s="175">
        <f>'実質公債費比率（分子）の構造'!N$50</f>
        <v>80</v>
      </c>
      <c r="L44" s="175"/>
      <c r="M44" s="175"/>
      <c r="N44" s="175">
        <f>'実質公債費比率（分子）の構造'!O$50</f>
        <v>80</v>
      </c>
      <c r="O44" s="175"/>
      <c r="P44" s="175"/>
    </row>
    <row r="45" spans="1:16">
      <c r="A45" s="175" t="s">
        <v>66</v>
      </c>
      <c r="B45" s="175" t="str">
        <f>'実質公債費比率（分子）の構造'!K$49</f>
        <v>-</v>
      </c>
      <c r="C45" s="175"/>
      <c r="D45" s="175"/>
      <c r="E45" s="175" t="str">
        <f>'実質公債費比率（分子）の構造'!L$49</f>
        <v>-</v>
      </c>
      <c r="F45" s="175"/>
      <c r="G45" s="175"/>
      <c r="H45" s="175" t="str">
        <f>'実質公債費比率（分子）の構造'!M$49</f>
        <v>-</v>
      </c>
      <c r="I45" s="175"/>
      <c r="J45" s="175"/>
      <c r="K45" s="175" t="str">
        <f>'実質公債費比率（分子）の構造'!N$49</f>
        <v>-</v>
      </c>
      <c r="L45" s="175"/>
      <c r="M45" s="175"/>
      <c r="N45" s="175" t="str">
        <f>'実質公債費比率（分子）の構造'!O$49</f>
        <v>-</v>
      </c>
      <c r="O45" s="175"/>
      <c r="P45" s="175"/>
    </row>
    <row r="46" spans="1:16">
      <c r="A46" s="175" t="s">
        <v>67</v>
      </c>
      <c r="B46" s="175">
        <f>'実質公債費比率（分子）の構造'!K$48</f>
        <v>144</v>
      </c>
      <c r="C46" s="175"/>
      <c r="D46" s="175"/>
      <c r="E46" s="175">
        <f>'実質公債費比率（分子）の構造'!L$48</f>
        <v>138</v>
      </c>
      <c r="F46" s="175"/>
      <c r="G46" s="175"/>
      <c r="H46" s="175">
        <f>'実質公債費比率（分子）の構造'!M$48</f>
        <v>130</v>
      </c>
      <c r="I46" s="175"/>
      <c r="J46" s="175"/>
      <c r="K46" s="175">
        <f>'実質公債費比率（分子）の構造'!N$48</f>
        <v>139</v>
      </c>
      <c r="L46" s="175"/>
      <c r="M46" s="175"/>
      <c r="N46" s="175">
        <f>'実質公債費比率（分子）の構造'!O$48</f>
        <v>146</v>
      </c>
      <c r="O46" s="175"/>
      <c r="P46" s="175"/>
    </row>
    <row r="47" spans="1:16">
      <c r="A47" s="175" t="s">
        <v>68</v>
      </c>
      <c r="B47" s="175" t="str">
        <f>'実質公債費比率（分子）の構造'!K$47</f>
        <v>-</v>
      </c>
      <c r="C47" s="175"/>
      <c r="D47" s="175"/>
      <c r="E47" s="175" t="str">
        <f>'実質公債費比率（分子）の構造'!L$47</f>
        <v>-</v>
      </c>
      <c r="F47" s="175"/>
      <c r="G47" s="175"/>
      <c r="H47" s="175" t="str">
        <f>'実質公債費比率（分子）の構造'!M$47</f>
        <v>-</v>
      </c>
      <c r="I47" s="175"/>
      <c r="J47" s="175"/>
      <c r="K47" s="175" t="str">
        <f>'実質公債費比率（分子）の構造'!N$47</f>
        <v>-</v>
      </c>
      <c r="L47" s="175"/>
      <c r="M47" s="175"/>
      <c r="N47" s="175" t="str">
        <f>'実質公債費比率（分子）の構造'!O$47</f>
        <v>-</v>
      </c>
      <c r="O47" s="175"/>
      <c r="P47" s="175"/>
    </row>
    <row r="48" spans="1:16">
      <c r="A48" s="175" t="s">
        <v>69</v>
      </c>
      <c r="B48" s="175" t="str">
        <f>'実質公債費比率（分子）の構造'!K$46</f>
        <v>-</v>
      </c>
      <c r="C48" s="175"/>
      <c r="D48" s="175"/>
      <c r="E48" s="175" t="str">
        <f>'実質公債費比率（分子）の構造'!L$46</f>
        <v>-</v>
      </c>
      <c r="F48" s="175"/>
      <c r="G48" s="175"/>
      <c r="H48" s="175" t="str">
        <f>'実質公債費比率（分子）の構造'!M$46</f>
        <v>-</v>
      </c>
      <c r="I48" s="175"/>
      <c r="J48" s="175"/>
      <c r="K48" s="175" t="str">
        <f>'実質公債費比率（分子）の構造'!N$46</f>
        <v>-</v>
      </c>
      <c r="L48" s="175"/>
      <c r="M48" s="175"/>
      <c r="N48" s="175" t="str">
        <f>'実質公債費比率（分子）の構造'!O$46</f>
        <v>-</v>
      </c>
      <c r="O48" s="175"/>
      <c r="P48" s="175"/>
    </row>
    <row r="49" spans="1:16">
      <c r="A49" s="175" t="s">
        <v>70</v>
      </c>
      <c r="B49" s="175">
        <f>'実質公債費比率（分子）の構造'!K$45</f>
        <v>1691</v>
      </c>
      <c r="C49" s="175"/>
      <c r="D49" s="175"/>
      <c r="E49" s="175">
        <f>'実質公債費比率（分子）の構造'!L$45</f>
        <v>1635</v>
      </c>
      <c r="F49" s="175"/>
      <c r="G49" s="175"/>
      <c r="H49" s="175">
        <f>'実質公債費比率（分子）の構造'!M$45</f>
        <v>1615</v>
      </c>
      <c r="I49" s="175"/>
      <c r="J49" s="175"/>
      <c r="K49" s="175">
        <f>'実質公債費比率（分子）の構造'!N$45</f>
        <v>1606</v>
      </c>
      <c r="L49" s="175"/>
      <c r="M49" s="175"/>
      <c r="N49" s="175">
        <f>'実質公債費比率（分子）の構造'!O$45</f>
        <v>1585</v>
      </c>
      <c r="O49" s="175"/>
      <c r="P49" s="175"/>
    </row>
    <row r="50" spans="1:16">
      <c r="A50" s="175" t="s">
        <v>71</v>
      </c>
      <c r="B50" s="175" t="e">
        <f>NA()</f>
        <v>#N/A</v>
      </c>
      <c r="C50" s="175">
        <f>IF(ISNUMBER('実質公債費比率（分子）の構造'!K$53),'実質公債費比率（分子）の構造'!K$53,NA())</f>
        <v>740</v>
      </c>
      <c r="D50" s="175" t="e">
        <f>NA()</f>
        <v>#N/A</v>
      </c>
      <c r="E50" s="175" t="e">
        <f>NA()</f>
        <v>#N/A</v>
      </c>
      <c r="F50" s="175">
        <f>IF(ISNUMBER('実質公債費比率（分子）の構造'!L$53),'実質公債費比率（分子）の構造'!L$53,NA())</f>
        <v>684</v>
      </c>
      <c r="G50" s="175" t="e">
        <f>NA()</f>
        <v>#N/A</v>
      </c>
      <c r="H50" s="175" t="e">
        <f>NA()</f>
        <v>#N/A</v>
      </c>
      <c r="I50" s="175">
        <f>IF(ISNUMBER('実質公債費比率（分子）の構造'!M$53),'実質公債費比率（分子）の構造'!M$53,NA())</f>
        <v>693</v>
      </c>
      <c r="J50" s="175" t="e">
        <f>NA()</f>
        <v>#N/A</v>
      </c>
      <c r="K50" s="175" t="e">
        <f>NA()</f>
        <v>#N/A</v>
      </c>
      <c r="L50" s="175">
        <f>IF(ISNUMBER('実質公債費比率（分子）の構造'!N$53),'実質公債費比率（分子）の構造'!N$53,NA())</f>
        <v>683</v>
      </c>
      <c r="M50" s="175" t="e">
        <f>NA()</f>
        <v>#N/A</v>
      </c>
      <c r="N50" s="175" t="e">
        <f>NA()</f>
        <v>#N/A</v>
      </c>
      <c r="O50" s="175">
        <f>IF(ISNUMBER('実質公債費比率（分子）の構造'!O$53),'実質公債費比率（分子）の構造'!O$53,NA())</f>
        <v>676</v>
      </c>
      <c r="P50" s="175" t="e">
        <f>NA()</f>
        <v>#N/A</v>
      </c>
    </row>
    <row r="53" spans="1:16">
      <c r="A53" s="147" t="s">
        <v>72</v>
      </c>
    </row>
    <row r="54" spans="1:16">
      <c r="A54" s="174"/>
      <c r="B54" s="174" t="str">
        <f>'将来負担比率（分子）の構造'!I$40</f>
        <v>H26</v>
      </c>
      <c r="C54" s="174"/>
      <c r="D54" s="174"/>
      <c r="E54" s="174" t="str">
        <f>'将来負担比率（分子）の構造'!J$40</f>
        <v>H27</v>
      </c>
      <c r="F54" s="174"/>
      <c r="G54" s="174"/>
      <c r="H54" s="174" t="str">
        <f>'将来負担比率（分子）の構造'!K$40</f>
        <v>H28</v>
      </c>
      <c r="I54" s="174"/>
      <c r="J54" s="174"/>
      <c r="K54" s="174" t="str">
        <f>'将来負担比率（分子）の構造'!L$40</f>
        <v>H29</v>
      </c>
      <c r="L54" s="174"/>
      <c r="M54" s="174"/>
      <c r="N54" s="174" t="str">
        <f>'将来負担比率（分子）の構造'!M$40</f>
        <v>H30</v>
      </c>
      <c r="O54" s="174"/>
      <c r="P54" s="174"/>
    </row>
    <row r="55" spans="1:16">
      <c r="A55" s="174"/>
      <c r="B55" s="174" t="s">
        <v>73</v>
      </c>
      <c r="C55" s="174"/>
      <c r="D55" s="174" t="s">
        <v>74</v>
      </c>
      <c r="E55" s="174" t="s">
        <v>73</v>
      </c>
      <c r="F55" s="174"/>
      <c r="G55" s="174" t="s">
        <v>74</v>
      </c>
      <c r="H55" s="174" t="s">
        <v>73</v>
      </c>
      <c r="I55" s="174"/>
      <c r="J55" s="174" t="s">
        <v>74</v>
      </c>
      <c r="K55" s="174" t="s">
        <v>73</v>
      </c>
      <c r="L55" s="174"/>
      <c r="M55" s="174" t="s">
        <v>74</v>
      </c>
      <c r="N55" s="174" t="s">
        <v>73</v>
      </c>
      <c r="O55" s="174"/>
      <c r="P55" s="174" t="s">
        <v>74</v>
      </c>
    </row>
    <row r="56" spans="1:16">
      <c r="A56" s="174" t="s">
        <v>43</v>
      </c>
      <c r="B56" s="174"/>
      <c r="C56" s="174"/>
      <c r="D56" s="174">
        <f>'将来負担比率（分子）の構造'!I$52</f>
        <v>9726</v>
      </c>
      <c r="E56" s="174"/>
      <c r="F56" s="174"/>
      <c r="G56" s="174">
        <f>'将来負担比率（分子）の構造'!J$52</f>
        <v>9428</v>
      </c>
      <c r="H56" s="174"/>
      <c r="I56" s="174"/>
      <c r="J56" s="174">
        <f>'将来負担比率（分子）の構造'!K$52</f>
        <v>9411</v>
      </c>
      <c r="K56" s="174"/>
      <c r="L56" s="174"/>
      <c r="M56" s="174">
        <f>'将来負担比率（分子）の構造'!L$52</f>
        <v>9306</v>
      </c>
      <c r="N56" s="174"/>
      <c r="O56" s="174"/>
      <c r="P56" s="174">
        <f>'将来負担比率（分子）の構造'!M$52</f>
        <v>9258</v>
      </c>
    </row>
    <row r="57" spans="1:16">
      <c r="A57" s="174" t="s">
        <v>42</v>
      </c>
      <c r="B57" s="174"/>
      <c r="C57" s="174"/>
      <c r="D57" s="174">
        <f>'将来負担比率（分子）の構造'!I$51</f>
        <v>636</v>
      </c>
      <c r="E57" s="174"/>
      <c r="F57" s="174"/>
      <c r="G57" s="174">
        <f>'将来負担比率（分子）の構造'!J$51</f>
        <v>535</v>
      </c>
      <c r="H57" s="174"/>
      <c r="I57" s="174"/>
      <c r="J57" s="174">
        <f>'将来負担比率（分子）の構造'!K$51</f>
        <v>442</v>
      </c>
      <c r="K57" s="174"/>
      <c r="L57" s="174"/>
      <c r="M57" s="174">
        <f>'将来負担比率（分子）の構造'!L$51</f>
        <v>381</v>
      </c>
      <c r="N57" s="174"/>
      <c r="O57" s="174"/>
      <c r="P57" s="174">
        <f>'将来負担比率（分子）の構造'!M$51</f>
        <v>310</v>
      </c>
    </row>
    <row r="58" spans="1:16">
      <c r="A58" s="174" t="s">
        <v>41</v>
      </c>
      <c r="B58" s="174"/>
      <c r="C58" s="174"/>
      <c r="D58" s="174">
        <f>'将来負担比率（分子）の構造'!I$50</f>
        <v>2140</v>
      </c>
      <c r="E58" s="174"/>
      <c r="F58" s="174"/>
      <c r="G58" s="174">
        <f>'将来負担比率（分子）の構造'!J$50</f>
        <v>2595</v>
      </c>
      <c r="H58" s="174"/>
      <c r="I58" s="174"/>
      <c r="J58" s="174">
        <f>'将来負担比率（分子）の構造'!K$50</f>
        <v>3295</v>
      </c>
      <c r="K58" s="174"/>
      <c r="L58" s="174"/>
      <c r="M58" s="174">
        <f>'将来負担比率（分子）の構造'!L$50</f>
        <v>3852</v>
      </c>
      <c r="N58" s="174"/>
      <c r="O58" s="174"/>
      <c r="P58" s="174">
        <f>'将来負担比率（分子）の構造'!M$50</f>
        <v>3926</v>
      </c>
    </row>
    <row r="59" spans="1:16">
      <c r="A59" s="174" t="s">
        <v>39</v>
      </c>
      <c r="B59" s="174" t="str">
        <f>'将来負担比率（分子）の構造'!I$49</f>
        <v>-</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c r="A60" s="174" t="s">
        <v>38</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c r="A61" s="174" t="s">
        <v>36</v>
      </c>
      <c r="B61" s="174" t="str">
        <f>'将来負担比率（分子）の構造'!I$46</f>
        <v>-</v>
      </c>
      <c r="C61" s="174"/>
      <c r="D61" s="174"/>
      <c r="E61" s="174" t="str">
        <f>'将来負担比率（分子）の構造'!J$46</f>
        <v>-</v>
      </c>
      <c r="F61" s="174"/>
      <c r="G61" s="174"/>
      <c r="H61" s="174">
        <f>'将来負担比率（分子）の構造'!K$46</f>
        <v>1</v>
      </c>
      <c r="I61" s="174"/>
      <c r="J61" s="174"/>
      <c r="K61" s="174">
        <f>'将来負担比率（分子）の構造'!L$46</f>
        <v>1</v>
      </c>
      <c r="L61" s="174"/>
      <c r="M61" s="174"/>
      <c r="N61" s="174">
        <f>'将来負担比率（分子）の構造'!M$46</f>
        <v>1</v>
      </c>
      <c r="O61" s="174"/>
      <c r="P61" s="174"/>
    </row>
    <row r="62" spans="1:16">
      <c r="A62" s="174" t="s">
        <v>35</v>
      </c>
      <c r="B62" s="174">
        <f>'将来負担比率（分子）の構造'!I$45</f>
        <v>952</v>
      </c>
      <c r="C62" s="174"/>
      <c r="D62" s="174"/>
      <c r="E62" s="174">
        <f>'将来負担比率（分子）の構造'!J$45</f>
        <v>820</v>
      </c>
      <c r="F62" s="174"/>
      <c r="G62" s="174"/>
      <c r="H62" s="174">
        <f>'将来負担比率（分子）の構造'!K$45</f>
        <v>773</v>
      </c>
      <c r="I62" s="174"/>
      <c r="J62" s="174"/>
      <c r="K62" s="174">
        <f>'将来負担比率（分子）の構造'!L$45</f>
        <v>638</v>
      </c>
      <c r="L62" s="174"/>
      <c r="M62" s="174"/>
      <c r="N62" s="174">
        <f>'将来負担比率（分子）の構造'!M$45</f>
        <v>543</v>
      </c>
      <c r="O62" s="174"/>
      <c r="P62" s="174"/>
    </row>
    <row r="63" spans="1:16">
      <c r="A63" s="174" t="s">
        <v>34</v>
      </c>
      <c r="B63" s="174" t="str">
        <f>'将来負担比率（分子）の構造'!I$44</f>
        <v>-</v>
      </c>
      <c r="C63" s="174"/>
      <c r="D63" s="174"/>
      <c r="E63" s="174" t="str">
        <f>'将来負担比率（分子）の構造'!J$44</f>
        <v>-</v>
      </c>
      <c r="F63" s="174"/>
      <c r="G63" s="174"/>
      <c r="H63" s="174" t="str">
        <f>'将来負担比率（分子）の構造'!K$44</f>
        <v>-</v>
      </c>
      <c r="I63" s="174"/>
      <c r="J63" s="174"/>
      <c r="K63" s="174" t="str">
        <f>'将来負担比率（分子）の構造'!L$44</f>
        <v>-</v>
      </c>
      <c r="L63" s="174"/>
      <c r="M63" s="174"/>
      <c r="N63" s="174" t="str">
        <f>'将来負担比率（分子）の構造'!M$44</f>
        <v>-</v>
      </c>
      <c r="O63" s="174"/>
      <c r="P63" s="174"/>
    </row>
    <row r="64" spans="1:16">
      <c r="A64" s="174" t="s">
        <v>33</v>
      </c>
      <c r="B64" s="174">
        <f>'将来負担比率（分子）の構造'!I$43</f>
        <v>1648</v>
      </c>
      <c r="C64" s="174"/>
      <c r="D64" s="174"/>
      <c r="E64" s="174">
        <f>'将来負担比率（分子）の構造'!J$43</f>
        <v>1563</v>
      </c>
      <c r="F64" s="174"/>
      <c r="G64" s="174"/>
      <c r="H64" s="174">
        <f>'将来負担比率（分子）の構造'!K$43</f>
        <v>1466</v>
      </c>
      <c r="I64" s="174"/>
      <c r="J64" s="174"/>
      <c r="K64" s="174">
        <f>'将来負担比率（分子）の構造'!L$43</f>
        <v>1443</v>
      </c>
      <c r="L64" s="174"/>
      <c r="M64" s="174"/>
      <c r="N64" s="174">
        <f>'将来負担比率（分子）の構造'!M$43</f>
        <v>1494</v>
      </c>
      <c r="O64" s="174"/>
      <c r="P64" s="174"/>
    </row>
    <row r="65" spans="1:16">
      <c r="A65" s="174" t="s">
        <v>32</v>
      </c>
      <c r="B65" s="174">
        <f>'将来負担比率（分子）の構造'!I$42</f>
        <v>547</v>
      </c>
      <c r="C65" s="174"/>
      <c r="D65" s="174"/>
      <c r="E65" s="174">
        <f>'将来負担比率（分子）の構造'!J$42</f>
        <v>467</v>
      </c>
      <c r="F65" s="174"/>
      <c r="G65" s="174"/>
      <c r="H65" s="174">
        <f>'将来負担比率（分子）の構造'!K$42</f>
        <v>387</v>
      </c>
      <c r="I65" s="174"/>
      <c r="J65" s="174"/>
      <c r="K65" s="174">
        <f>'将来負担比率（分子）の構造'!L$42</f>
        <v>307</v>
      </c>
      <c r="L65" s="174"/>
      <c r="M65" s="174"/>
      <c r="N65" s="174">
        <f>'将来負担比率（分子）の構造'!M$42</f>
        <v>226</v>
      </c>
      <c r="O65" s="174"/>
      <c r="P65" s="174"/>
    </row>
    <row r="66" spans="1:16">
      <c r="A66" s="174" t="s">
        <v>31</v>
      </c>
      <c r="B66" s="174">
        <f>'将来負担比率（分子）の構造'!I$41</f>
        <v>13457</v>
      </c>
      <c r="C66" s="174"/>
      <c r="D66" s="174"/>
      <c r="E66" s="174">
        <f>'将来負担比率（分子）の構造'!J$41</f>
        <v>12767</v>
      </c>
      <c r="F66" s="174"/>
      <c r="G66" s="174"/>
      <c r="H66" s="174">
        <f>'将来負担比率（分子）の構造'!K$41</f>
        <v>12159</v>
      </c>
      <c r="I66" s="174"/>
      <c r="J66" s="174"/>
      <c r="K66" s="174">
        <f>'将来負担比率（分子）の構造'!L$41</f>
        <v>12213</v>
      </c>
      <c r="L66" s="174"/>
      <c r="M66" s="174"/>
      <c r="N66" s="174">
        <f>'将来負担比率（分子）の構造'!M$41</f>
        <v>12390</v>
      </c>
      <c r="O66" s="174"/>
      <c r="P66" s="174"/>
    </row>
    <row r="67" spans="1:16">
      <c r="A67" s="174" t="s">
        <v>75</v>
      </c>
      <c r="B67" s="174" t="e">
        <f>NA()</f>
        <v>#N/A</v>
      </c>
      <c r="C67" s="174">
        <f>IF(ISNUMBER('将来負担比率（分子）の構造'!I$53), IF('将来負担比率（分子）の構造'!I$53 &lt; 0, 0, '将来負担比率（分子）の構造'!I$53), NA())</f>
        <v>4101</v>
      </c>
      <c r="D67" s="174" t="e">
        <f>NA()</f>
        <v>#N/A</v>
      </c>
      <c r="E67" s="174" t="e">
        <f>NA()</f>
        <v>#N/A</v>
      </c>
      <c r="F67" s="174">
        <f>IF(ISNUMBER('将来負担比率（分子）の構造'!J$53), IF('将来負担比率（分子）の構造'!J$53 &lt; 0, 0, '将来負担比率（分子）の構造'!J$53), NA())</f>
        <v>3058</v>
      </c>
      <c r="G67" s="174" t="e">
        <f>NA()</f>
        <v>#N/A</v>
      </c>
      <c r="H67" s="174" t="e">
        <f>NA()</f>
        <v>#N/A</v>
      </c>
      <c r="I67" s="174">
        <f>IF(ISNUMBER('将来負担比率（分子）の構造'!K$53), IF('将来負担比率（分子）の構造'!K$53 &lt; 0, 0, '将来負担比率（分子）の構造'!K$53), NA())</f>
        <v>1638</v>
      </c>
      <c r="J67" s="174" t="e">
        <f>NA()</f>
        <v>#N/A</v>
      </c>
      <c r="K67" s="174" t="e">
        <f>NA()</f>
        <v>#N/A</v>
      </c>
      <c r="L67" s="174">
        <f>IF(ISNUMBER('将来負担比率（分子）の構造'!L$53), IF('将来負担比率（分子）の構造'!L$53 &lt; 0, 0, '将来負担比率（分子）の構造'!L$53), NA())</f>
        <v>1064</v>
      </c>
      <c r="M67" s="174" t="e">
        <f>NA()</f>
        <v>#N/A</v>
      </c>
      <c r="N67" s="174" t="e">
        <f>NA()</f>
        <v>#N/A</v>
      </c>
      <c r="O67" s="174">
        <f>IF(ISNUMBER('将来負担比率（分子）の構造'!M$53), IF('将来負担比率（分子）の構造'!M$53 &lt; 0, 0, '将来負担比率（分子）の構造'!M$53), NA())</f>
        <v>1160</v>
      </c>
      <c r="P67" s="174" t="e">
        <f>NA()</f>
        <v>#N/A</v>
      </c>
    </row>
    <row r="70" spans="1:16">
      <c r="A70" s="176" t="s">
        <v>76</v>
      </c>
      <c r="B70" s="176"/>
      <c r="C70" s="176"/>
      <c r="D70" s="176"/>
      <c r="E70" s="176"/>
      <c r="F70" s="176"/>
    </row>
    <row r="71" spans="1:16">
      <c r="A71" s="177"/>
      <c r="B71" s="177" t="str">
        <f>基金残高に係る経年分析!F54</f>
        <v>H28</v>
      </c>
      <c r="C71" s="177" t="str">
        <f>基金残高に係る経年分析!G54</f>
        <v>H29</v>
      </c>
      <c r="D71" s="177" t="str">
        <f>基金残高に係る経年分析!H54</f>
        <v>H30</v>
      </c>
    </row>
    <row r="72" spans="1:16">
      <c r="A72" s="177" t="s">
        <v>77</v>
      </c>
      <c r="B72" s="178">
        <f>基金残高に係る経年分析!F55</f>
        <v>2045</v>
      </c>
      <c r="C72" s="178">
        <f>基金残高に係る経年分析!G55</f>
        <v>2276</v>
      </c>
      <c r="D72" s="178">
        <f>基金残高に係る経年分析!H55</f>
        <v>2331</v>
      </c>
    </row>
    <row r="73" spans="1:16">
      <c r="A73" s="177" t="s">
        <v>78</v>
      </c>
      <c r="B73" s="178">
        <f>基金残高に係る経年分析!F56</f>
        <v>243</v>
      </c>
      <c r="C73" s="178">
        <f>基金残高に係る経年分析!G56</f>
        <v>295</v>
      </c>
      <c r="D73" s="178">
        <f>基金残高に係る経年分析!H56</f>
        <v>314</v>
      </c>
    </row>
    <row r="74" spans="1:16">
      <c r="A74" s="177" t="s">
        <v>79</v>
      </c>
      <c r="B74" s="178">
        <f>基金残高に係る経年分析!F57</f>
        <v>984</v>
      </c>
      <c r="C74" s="178">
        <f>基金残高に係る経年分析!G57</f>
        <v>1240</v>
      </c>
      <c r="D74" s="178">
        <f>基金残高に係る経年分析!H57</f>
        <v>1244</v>
      </c>
    </row>
  </sheetData>
  <sheetProtection algorithmName="SHA-512" hashValue="o5uQk1zBMX+yJE0c8h7OtEG8RA2/jZPEPXWx3iYu5IiUInO2mR+v9VUkvLap7oCnzeOOV6/DRBJRUYKPvSflRg==" saltValue="071k+PY4X5PE3Dh8R++Wc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53"/>
  <sheetViews>
    <sheetView showGridLines="0" zoomScaleNormal="100" workbookViewId="0"/>
  </sheetViews>
  <sheetFormatPr baseColWidth="10" defaultColWidth="0" defaultRowHeight="11.25" customHeight="1" zeroHeight="1"/>
  <cols>
    <col min="1" max="95" width="1.6640625" style="214" customWidth="1"/>
    <col min="96" max="133" width="1.6640625" style="227" customWidth="1"/>
    <col min="134" max="143" width="1.6640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23" t="s">
        <v>211</v>
      </c>
      <c r="DI1" s="724"/>
      <c r="DJ1" s="724"/>
      <c r="DK1" s="724"/>
      <c r="DL1" s="724"/>
      <c r="DM1" s="724"/>
      <c r="DN1" s="725"/>
      <c r="DO1" s="214"/>
      <c r="DP1" s="723" t="s">
        <v>212</v>
      </c>
      <c r="DQ1" s="724"/>
      <c r="DR1" s="724"/>
      <c r="DS1" s="724"/>
      <c r="DT1" s="724"/>
      <c r="DU1" s="724"/>
      <c r="DV1" s="724"/>
      <c r="DW1" s="724"/>
      <c r="DX1" s="724"/>
      <c r="DY1" s="724"/>
      <c r="DZ1" s="724"/>
      <c r="EA1" s="724"/>
      <c r="EB1" s="724"/>
      <c r="EC1" s="725"/>
      <c r="ED1" s="213"/>
      <c r="EE1" s="213"/>
      <c r="EF1" s="213"/>
      <c r="EG1" s="213"/>
      <c r="EH1" s="213"/>
      <c r="EI1" s="213"/>
      <c r="EJ1" s="213"/>
      <c r="EK1" s="213"/>
      <c r="EL1" s="213"/>
      <c r="EM1" s="213"/>
    </row>
    <row r="2" spans="2:143" ht="22.5" customHeight="1">
      <c r="B2" s="215" t="s">
        <v>213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85" t="s">
        <v>214</v>
      </c>
      <c r="C3" s="686"/>
      <c r="D3" s="686"/>
      <c r="E3" s="686"/>
      <c r="F3" s="686"/>
      <c r="G3" s="686"/>
      <c r="H3" s="686"/>
      <c r="I3" s="686"/>
      <c r="J3" s="686"/>
      <c r="K3" s="686"/>
      <c r="L3" s="686"/>
      <c r="M3" s="686"/>
      <c r="N3" s="686"/>
      <c r="O3" s="686"/>
      <c r="P3" s="686"/>
      <c r="Q3" s="686"/>
      <c r="R3" s="686"/>
      <c r="S3" s="686"/>
      <c r="T3" s="686"/>
      <c r="U3" s="686"/>
      <c r="V3" s="686"/>
      <c r="W3" s="686"/>
      <c r="X3" s="686"/>
      <c r="Y3" s="686"/>
      <c r="Z3" s="686"/>
      <c r="AA3" s="686"/>
      <c r="AB3" s="686"/>
      <c r="AC3" s="686"/>
      <c r="AD3" s="686"/>
      <c r="AE3" s="686"/>
      <c r="AF3" s="686"/>
      <c r="AG3" s="686"/>
      <c r="AH3" s="686"/>
      <c r="AI3" s="686"/>
      <c r="AJ3" s="686"/>
      <c r="AK3" s="686"/>
      <c r="AL3" s="686"/>
      <c r="AM3" s="686"/>
      <c r="AN3" s="686"/>
      <c r="AO3" s="686"/>
      <c r="AP3" s="685" t="s">
        <v>215</v>
      </c>
      <c r="AQ3" s="686"/>
      <c r="AR3" s="686"/>
      <c r="AS3" s="686"/>
      <c r="AT3" s="686"/>
      <c r="AU3" s="686"/>
      <c r="AV3" s="686"/>
      <c r="AW3" s="686"/>
      <c r="AX3" s="686"/>
      <c r="AY3" s="686"/>
      <c r="AZ3" s="686"/>
      <c r="BA3" s="686"/>
      <c r="BB3" s="686"/>
      <c r="BC3" s="686"/>
      <c r="BD3" s="686"/>
      <c r="BE3" s="686"/>
      <c r="BF3" s="686"/>
      <c r="BG3" s="686"/>
      <c r="BH3" s="686"/>
      <c r="BI3" s="686"/>
      <c r="BJ3" s="686"/>
      <c r="BK3" s="686"/>
      <c r="BL3" s="686"/>
      <c r="BM3" s="686"/>
      <c r="BN3" s="686"/>
      <c r="BO3" s="686"/>
      <c r="BP3" s="686"/>
      <c r="BQ3" s="686"/>
      <c r="BR3" s="686"/>
      <c r="BS3" s="686"/>
      <c r="BT3" s="686"/>
      <c r="BU3" s="686"/>
      <c r="BV3" s="686"/>
      <c r="BW3" s="686"/>
      <c r="BX3" s="686"/>
      <c r="BY3" s="686"/>
      <c r="BZ3" s="686"/>
      <c r="CA3" s="686"/>
      <c r="CB3" s="687"/>
      <c r="CD3" s="685" t="s">
        <v>216</v>
      </c>
      <c r="CE3" s="686"/>
      <c r="CF3" s="686"/>
      <c r="CG3" s="686"/>
      <c r="CH3" s="686"/>
      <c r="CI3" s="686"/>
      <c r="CJ3" s="686"/>
      <c r="CK3" s="686"/>
      <c r="CL3" s="686"/>
      <c r="CM3" s="686"/>
      <c r="CN3" s="686"/>
      <c r="CO3" s="686"/>
      <c r="CP3" s="686"/>
      <c r="CQ3" s="686"/>
      <c r="CR3" s="686"/>
      <c r="CS3" s="686"/>
      <c r="CT3" s="686"/>
      <c r="CU3" s="686"/>
      <c r="CV3" s="686"/>
      <c r="CW3" s="686"/>
      <c r="CX3" s="686"/>
      <c r="CY3" s="686"/>
      <c r="CZ3" s="686"/>
      <c r="DA3" s="686"/>
      <c r="DB3" s="686"/>
      <c r="DC3" s="686"/>
      <c r="DD3" s="686"/>
      <c r="DE3" s="686"/>
      <c r="DF3" s="686"/>
      <c r="DG3" s="686"/>
      <c r="DH3" s="686"/>
      <c r="DI3" s="686"/>
      <c r="DJ3" s="686"/>
      <c r="DK3" s="686"/>
      <c r="DL3" s="686"/>
      <c r="DM3" s="686"/>
      <c r="DN3" s="686"/>
      <c r="DO3" s="686"/>
      <c r="DP3" s="686"/>
      <c r="DQ3" s="686"/>
      <c r="DR3" s="686"/>
      <c r="DS3" s="686"/>
      <c r="DT3" s="686"/>
      <c r="DU3" s="686"/>
      <c r="DV3" s="686"/>
      <c r="DW3" s="686"/>
      <c r="DX3" s="686"/>
      <c r="DY3" s="686"/>
      <c r="DZ3" s="686"/>
      <c r="EA3" s="686"/>
      <c r="EB3" s="686"/>
      <c r="EC3" s="687"/>
    </row>
    <row r="4" spans="2:143" ht="11.25" customHeight="1">
      <c r="B4" s="685" t="s">
        <v>1</v>
      </c>
      <c r="C4" s="686"/>
      <c r="D4" s="686"/>
      <c r="E4" s="686"/>
      <c r="F4" s="686"/>
      <c r="G4" s="686"/>
      <c r="H4" s="686"/>
      <c r="I4" s="686"/>
      <c r="J4" s="686"/>
      <c r="K4" s="686"/>
      <c r="L4" s="686"/>
      <c r="M4" s="686"/>
      <c r="N4" s="686"/>
      <c r="O4" s="686"/>
      <c r="P4" s="686"/>
      <c r="Q4" s="687"/>
      <c r="R4" s="685" t="s">
        <v>217</v>
      </c>
      <c r="S4" s="686"/>
      <c r="T4" s="686"/>
      <c r="U4" s="686"/>
      <c r="V4" s="686"/>
      <c r="W4" s="686"/>
      <c r="X4" s="686"/>
      <c r="Y4" s="687"/>
      <c r="Z4" s="685" t="s">
        <v>218</v>
      </c>
      <c r="AA4" s="686"/>
      <c r="AB4" s="686"/>
      <c r="AC4" s="687"/>
      <c r="AD4" s="685" t="s">
        <v>219</v>
      </c>
      <c r="AE4" s="686"/>
      <c r="AF4" s="686"/>
      <c r="AG4" s="686"/>
      <c r="AH4" s="686"/>
      <c r="AI4" s="686"/>
      <c r="AJ4" s="686"/>
      <c r="AK4" s="687"/>
      <c r="AL4" s="685" t="s">
        <v>218</v>
      </c>
      <c r="AM4" s="686"/>
      <c r="AN4" s="686"/>
      <c r="AO4" s="687"/>
      <c r="AP4" s="726" t="s">
        <v>220</v>
      </c>
      <c r="AQ4" s="726"/>
      <c r="AR4" s="726"/>
      <c r="AS4" s="726"/>
      <c r="AT4" s="726"/>
      <c r="AU4" s="726"/>
      <c r="AV4" s="726"/>
      <c r="AW4" s="726"/>
      <c r="AX4" s="726"/>
      <c r="AY4" s="726"/>
      <c r="AZ4" s="726"/>
      <c r="BA4" s="726"/>
      <c r="BB4" s="726"/>
      <c r="BC4" s="726"/>
      <c r="BD4" s="726"/>
      <c r="BE4" s="726"/>
      <c r="BF4" s="726"/>
      <c r="BG4" s="726" t="s">
        <v>221</v>
      </c>
      <c r="BH4" s="726"/>
      <c r="BI4" s="726"/>
      <c r="BJ4" s="726"/>
      <c r="BK4" s="726"/>
      <c r="BL4" s="726"/>
      <c r="BM4" s="726"/>
      <c r="BN4" s="726"/>
      <c r="BO4" s="726" t="s">
        <v>218</v>
      </c>
      <c r="BP4" s="726"/>
      <c r="BQ4" s="726"/>
      <c r="BR4" s="726"/>
      <c r="BS4" s="726" t="s">
        <v>222</v>
      </c>
      <c r="BT4" s="726"/>
      <c r="BU4" s="726"/>
      <c r="BV4" s="726"/>
      <c r="BW4" s="726"/>
      <c r="BX4" s="726"/>
      <c r="BY4" s="726"/>
      <c r="BZ4" s="726"/>
      <c r="CA4" s="726"/>
      <c r="CB4" s="726"/>
      <c r="CD4" s="685" t="s">
        <v>223</v>
      </c>
      <c r="CE4" s="686"/>
      <c r="CF4" s="686"/>
      <c r="CG4" s="686"/>
      <c r="CH4" s="686"/>
      <c r="CI4" s="686"/>
      <c r="CJ4" s="686"/>
      <c r="CK4" s="686"/>
      <c r="CL4" s="686"/>
      <c r="CM4" s="686"/>
      <c r="CN4" s="686"/>
      <c r="CO4" s="686"/>
      <c r="CP4" s="686"/>
      <c r="CQ4" s="686"/>
      <c r="CR4" s="686"/>
      <c r="CS4" s="686"/>
      <c r="CT4" s="686"/>
      <c r="CU4" s="686"/>
      <c r="CV4" s="686"/>
      <c r="CW4" s="686"/>
      <c r="CX4" s="686"/>
      <c r="CY4" s="686"/>
      <c r="CZ4" s="686"/>
      <c r="DA4" s="686"/>
      <c r="DB4" s="686"/>
      <c r="DC4" s="686"/>
      <c r="DD4" s="686"/>
      <c r="DE4" s="686"/>
      <c r="DF4" s="686"/>
      <c r="DG4" s="686"/>
      <c r="DH4" s="686"/>
      <c r="DI4" s="686"/>
      <c r="DJ4" s="686"/>
      <c r="DK4" s="686"/>
      <c r="DL4" s="686"/>
      <c r="DM4" s="686"/>
      <c r="DN4" s="686"/>
      <c r="DO4" s="686"/>
      <c r="DP4" s="686"/>
      <c r="DQ4" s="686"/>
      <c r="DR4" s="686"/>
      <c r="DS4" s="686"/>
      <c r="DT4" s="686"/>
      <c r="DU4" s="686"/>
      <c r="DV4" s="686"/>
      <c r="DW4" s="686"/>
      <c r="DX4" s="686"/>
      <c r="DY4" s="686"/>
      <c r="DZ4" s="686"/>
      <c r="EA4" s="686"/>
      <c r="EB4" s="686"/>
      <c r="EC4" s="687"/>
    </row>
    <row r="5" spans="2:143" ht="11.25" customHeight="1">
      <c r="B5" s="682" t="s">
        <v>224</v>
      </c>
      <c r="C5" s="683"/>
      <c r="D5" s="683"/>
      <c r="E5" s="683"/>
      <c r="F5" s="683"/>
      <c r="G5" s="683"/>
      <c r="H5" s="683"/>
      <c r="I5" s="683"/>
      <c r="J5" s="683"/>
      <c r="K5" s="683"/>
      <c r="L5" s="683"/>
      <c r="M5" s="683"/>
      <c r="N5" s="683"/>
      <c r="O5" s="683"/>
      <c r="P5" s="683"/>
      <c r="Q5" s="684"/>
      <c r="R5" s="676">
        <v>1314762</v>
      </c>
      <c r="S5" s="677"/>
      <c r="T5" s="677"/>
      <c r="U5" s="677"/>
      <c r="V5" s="677"/>
      <c r="W5" s="677"/>
      <c r="X5" s="677"/>
      <c r="Y5" s="708"/>
      <c r="Z5" s="721">
        <v>11.4</v>
      </c>
      <c r="AA5" s="721"/>
      <c r="AB5" s="721"/>
      <c r="AC5" s="721"/>
      <c r="AD5" s="722">
        <v>1314762</v>
      </c>
      <c r="AE5" s="722"/>
      <c r="AF5" s="722"/>
      <c r="AG5" s="722"/>
      <c r="AH5" s="722"/>
      <c r="AI5" s="722"/>
      <c r="AJ5" s="722"/>
      <c r="AK5" s="722"/>
      <c r="AL5" s="709">
        <v>22</v>
      </c>
      <c r="AM5" s="692"/>
      <c r="AN5" s="692"/>
      <c r="AO5" s="710"/>
      <c r="AP5" s="682" t="s">
        <v>225</v>
      </c>
      <c r="AQ5" s="683"/>
      <c r="AR5" s="683"/>
      <c r="AS5" s="683"/>
      <c r="AT5" s="683"/>
      <c r="AU5" s="683"/>
      <c r="AV5" s="683"/>
      <c r="AW5" s="683"/>
      <c r="AX5" s="683"/>
      <c r="AY5" s="683"/>
      <c r="AZ5" s="683"/>
      <c r="BA5" s="683"/>
      <c r="BB5" s="683"/>
      <c r="BC5" s="683"/>
      <c r="BD5" s="683"/>
      <c r="BE5" s="683"/>
      <c r="BF5" s="684"/>
      <c r="BG5" s="616">
        <v>1306076</v>
      </c>
      <c r="BH5" s="619"/>
      <c r="BI5" s="619"/>
      <c r="BJ5" s="619"/>
      <c r="BK5" s="619"/>
      <c r="BL5" s="619"/>
      <c r="BM5" s="619"/>
      <c r="BN5" s="620"/>
      <c r="BO5" s="673">
        <v>99.3</v>
      </c>
      <c r="BP5" s="673"/>
      <c r="BQ5" s="673"/>
      <c r="BR5" s="673"/>
      <c r="BS5" s="674" t="s">
        <v>138</v>
      </c>
      <c r="BT5" s="674"/>
      <c r="BU5" s="674"/>
      <c r="BV5" s="674"/>
      <c r="BW5" s="674"/>
      <c r="BX5" s="674"/>
      <c r="BY5" s="674"/>
      <c r="BZ5" s="674"/>
      <c r="CA5" s="674"/>
      <c r="CB5" s="701"/>
      <c r="CD5" s="685" t="s">
        <v>220</v>
      </c>
      <c r="CE5" s="686"/>
      <c r="CF5" s="686"/>
      <c r="CG5" s="686"/>
      <c r="CH5" s="686"/>
      <c r="CI5" s="686"/>
      <c r="CJ5" s="686"/>
      <c r="CK5" s="686"/>
      <c r="CL5" s="686"/>
      <c r="CM5" s="686"/>
      <c r="CN5" s="686"/>
      <c r="CO5" s="686"/>
      <c r="CP5" s="686"/>
      <c r="CQ5" s="687"/>
      <c r="CR5" s="685" t="s">
        <v>226</v>
      </c>
      <c r="CS5" s="686"/>
      <c r="CT5" s="686"/>
      <c r="CU5" s="686"/>
      <c r="CV5" s="686"/>
      <c r="CW5" s="686"/>
      <c r="CX5" s="686"/>
      <c r="CY5" s="687"/>
      <c r="CZ5" s="685" t="s">
        <v>218</v>
      </c>
      <c r="DA5" s="686"/>
      <c r="DB5" s="686"/>
      <c r="DC5" s="687"/>
      <c r="DD5" s="685" t="s">
        <v>227</v>
      </c>
      <c r="DE5" s="686"/>
      <c r="DF5" s="686"/>
      <c r="DG5" s="686"/>
      <c r="DH5" s="686"/>
      <c r="DI5" s="686"/>
      <c r="DJ5" s="686"/>
      <c r="DK5" s="686"/>
      <c r="DL5" s="686"/>
      <c r="DM5" s="686"/>
      <c r="DN5" s="686"/>
      <c r="DO5" s="686"/>
      <c r="DP5" s="687"/>
      <c r="DQ5" s="685" t="s">
        <v>228</v>
      </c>
      <c r="DR5" s="686"/>
      <c r="DS5" s="686"/>
      <c r="DT5" s="686"/>
      <c r="DU5" s="686"/>
      <c r="DV5" s="686"/>
      <c r="DW5" s="686"/>
      <c r="DX5" s="686"/>
      <c r="DY5" s="686"/>
      <c r="DZ5" s="686"/>
      <c r="EA5" s="686"/>
      <c r="EB5" s="686"/>
      <c r="EC5" s="687"/>
    </row>
    <row r="6" spans="2:143" ht="11.25" customHeight="1">
      <c r="B6" s="613" t="s">
        <v>229</v>
      </c>
      <c r="C6" s="614"/>
      <c r="D6" s="614"/>
      <c r="E6" s="614"/>
      <c r="F6" s="614"/>
      <c r="G6" s="614"/>
      <c r="H6" s="614"/>
      <c r="I6" s="614"/>
      <c r="J6" s="614"/>
      <c r="K6" s="614"/>
      <c r="L6" s="614"/>
      <c r="M6" s="614"/>
      <c r="N6" s="614"/>
      <c r="O6" s="614"/>
      <c r="P6" s="614"/>
      <c r="Q6" s="615"/>
      <c r="R6" s="616">
        <v>77180</v>
      </c>
      <c r="S6" s="619"/>
      <c r="T6" s="619"/>
      <c r="U6" s="619"/>
      <c r="V6" s="619"/>
      <c r="W6" s="619"/>
      <c r="X6" s="619"/>
      <c r="Y6" s="620"/>
      <c r="Z6" s="673">
        <v>0.7</v>
      </c>
      <c r="AA6" s="673"/>
      <c r="AB6" s="673"/>
      <c r="AC6" s="673"/>
      <c r="AD6" s="674">
        <v>77180</v>
      </c>
      <c r="AE6" s="674"/>
      <c r="AF6" s="674"/>
      <c r="AG6" s="674"/>
      <c r="AH6" s="674"/>
      <c r="AI6" s="674"/>
      <c r="AJ6" s="674"/>
      <c r="AK6" s="674"/>
      <c r="AL6" s="621">
        <v>1.3</v>
      </c>
      <c r="AM6" s="622"/>
      <c r="AN6" s="622"/>
      <c r="AO6" s="675"/>
      <c r="AP6" s="613" t="s">
        <v>230</v>
      </c>
      <c r="AQ6" s="614"/>
      <c r="AR6" s="614"/>
      <c r="AS6" s="614"/>
      <c r="AT6" s="614"/>
      <c r="AU6" s="614"/>
      <c r="AV6" s="614"/>
      <c r="AW6" s="614"/>
      <c r="AX6" s="614"/>
      <c r="AY6" s="614"/>
      <c r="AZ6" s="614"/>
      <c r="BA6" s="614"/>
      <c r="BB6" s="614"/>
      <c r="BC6" s="614"/>
      <c r="BD6" s="614"/>
      <c r="BE6" s="614"/>
      <c r="BF6" s="615"/>
      <c r="BG6" s="616">
        <v>1306076</v>
      </c>
      <c r="BH6" s="619"/>
      <c r="BI6" s="619"/>
      <c r="BJ6" s="619"/>
      <c r="BK6" s="619"/>
      <c r="BL6" s="619"/>
      <c r="BM6" s="619"/>
      <c r="BN6" s="620"/>
      <c r="BO6" s="673">
        <v>99.3</v>
      </c>
      <c r="BP6" s="673"/>
      <c r="BQ6" s="673"/>
      <c r="BR6" s="673"/>
      <c r="BS6" s="674" t="s">
        <v>138</v>
      </c>
      <c r="BT6" s="674"/>
      <c r="BU6" s="674"/>
      <c r="BV6" s="674"/>
      <c r="BW6" s="674"/>
      <c r="BX6" s="674"/>
      <c r="BY6" s="674"/>
      <c r="BZ6" s="674"/>
      <c r="CA6" s="674"/>
      <c r="CB6" s="701"/>
      <c r="CD6" s="682" t="s">
        <v>231</v>
      </c>
      <c r="CE6" s="683"/>
      <c r="CF6" s="683"/>
      <c r="CG6" s="683"/>
      <c r="CH6" s="683"/>
      <c r="CI6" s="683"/>
      <c r="CJ6" s="683"/>
      <c r="CK6" s="683"/>
      <c r="CL6" s="683"/>
      <c r="CM6" s="683"/>
      <c r="CN6" s="683"/>
      <c r="CO6" s="683"/>
      <c r="CP6" s="683"/>
      <c r="CQ6" s="684"/>
      <c r="CR6" s="616">
        <v>107543</v>
      </c>
      <c r="CS6" s="619"/>
      <c r="CT6" s="619"/>
      <c r="CU6" s="619"/>
      <c r="CV6" s="619"/>
      <c r="CW6" s="619"/>
      <c r="CX6" s="619"/>
      <c r="CY6" s="620"/>
      <c r="CZ6" s="709">
        <v>1</v>
      </c>
      <c r="DA6" s="692"/>
      <c r="DB6" s="692"/>
      <c r="DC6" s="711"/>
      <c r="DD6" s="624" t="s">
        <v>138</v>
      </c>
      <c r="DE6" s="619"/>
      <c r="DF6" s="619"/>
      <c r="DG6" s="619"/>
      <c r="DH6" s="619"/>
      <c r="DI6" s="619"/>
      <c r="DJ6" s="619"/>
      <c r="DK6" s="619"/>
      <c r="DL6" s="619"/>
      <c r="DM6" s="619"/>
      <c r="DN6" s="619"/>
      <c r="DO6" s="619"/>
      <c r="DP6" s="620"/>
      <c r="DQ6" s="624">
        <v>107543</v>
      </c>
      <c r="DR6" s="619"/>
      <c r="DS6" s="619"/>
      <c r="DT6" s="619"/>
      <c r="DU6" s="619"/>
      <c r="DV6" s="619"/>
      <c r="DW6" s="619"/>
      <c r="DX6" s="619"/>
      <c r="DY6" s="619"/>
      <c r="DZ6" s="619"/>
      <c r="EA6" s="619"/>
      <c r="EB6" s="619"/>
      <c r="EC6" s="657"/>
    </row>
    <row r="7" spans="2:143" ht="11.25" customHeight="1">
      <c r="B7" s="613" t="s">
        <v>232</v>
      </c>
      <c r="C7" s="614"/>
      <c r="D7" s="614"/>
      <c r="E7" s="614"/>
      <c r="F7" s="614"/>
      <c r="G7" s="614"/>
      <c r="H7" s="614"/>
      <c r="I7" s="614"/>
      <c r="J7" s="614"/>
      <c r="K7" s="614"/>
      <c r="L7" s="614"/>
      <c r="M7" s="614"/>
      <c r="N7" s="614"/>
      <c r="O7" s="614"/>
      <c r="P7" s="614"/>
      <c r="Q7" s="615"/>
      <c r="R7" s="616">
        <v>1785</v>
      </c>
      <c r="S7" s="619"/>
      <c r="T7" s="619"/>
      <c r="U7" s="619"/>
      <c r="V7" s="619"/>
      <c r="W7" s="619"/>
      <c r="X7" s="619"/>
      <c r="Y7" s="620"/>
      <c r="Z7" s="673">
        <v>0</v>
      </c>
      <c r="AA7" s="673"/>
      <c r="AB7" s="673"/>
      <c r="AC7" s="673"/>
      <c r="AD7" s="674">
        <v>1785</v>
      </c>
      <c r="AE7" s="674"/>
      <c r="AF7" s="674"/>
      <c r="AG7" s="674"/>
      <c r="AH7" s="674"/>
      <c r="AI7" s="674"/>
      <c r="AJ7" s="674"/>
      <c r="AK7" s="674"/>
      <c r="AL7" s="621">
        <v>0</v>
      </c>
      <c r="AM7" s="622"/>
      <c r="AN7" s="622"/>
      <c r="AO7" s="675"/>
      <c r="AP7" s="613" t="s">
        <v>233</v>
      </c>
      <c r="AQ7" s="614"/>
      <c r="AR7" s="614"/>
      <c r="AS7" s="614"/>
      <c r="AT7" s="614"/>
      <c r="AU7" s="614"/>
      <c r="AV7" s="614"/>
      <c r="AW7" s="614"/>
      <c r="AX7" s="614"/>
      <c r="AY7" s="614"/>
      <c r="AZ7" s="614"/>
      <c r="BA7" s="614"/>
      <c r="BB7" s="614"/>
      <c r="BC7" s="614"/>
      <c r="BD7" s="614"/>
      <c r="BE7" s="614"/>
      <c r="BF7" s="615"/>
      <c r="BG7" s="616">
        <v>471751</v>
      </c>
      <c r="BH7" s="619"/>
      <c r="BI7" s="619"/>
      <c r="BJ7" s="619"/>
      <c r="BK7" s="619"/>
      <c r="BL7" s="619"/>
      <c r="BM7" s="619"/>
      <c r="BN7" s="620"/>
      <c r="BO7" s="673">
        <v>35.9</v>
      </c>
      <c r="BP7" s="673"/>
      <c r="BQ7" s="673"/>
      <c r="BR7" s="673"/>
      <c r="BS7" s="674" t="s">
        <v>138</v>
      </c>
      <c r="BT7" s="674"/>
      <c r="BU7" s="674"/>
      <c r="BV7" s="674"/>
      <c r="BW7" s="674"/>
      <c r="BX7" s="674"/>
      <c r="BY7" s="674"/>
      <c r="BZ7" s="674"/>
      <c r="CA7" s="674"/>
      <c r="CB7" s="701"/>
      <c r="CD7" s="613" t="s">
        <v>234</v>
      </c>
      <c r="CE7" s="614"/>
      <c r="CF7" s="614"/>
      <c r="CG7" s="614"/>
      <c r="CH7" s="614"/>
      <c r="CI7" s="614"/>
      <c r="CJ7" s="614"/>
      <c r="CK7" s="614"/>
      <c r="CL7" s="614"/>
      <c r="CM7" s="614"/>
      <c r="CN7" s="614"/>
      <c r="CO7" s="614"/>
      <c r="CP7" s="614"/>
      <c r="CQ7" s="615"/>
      <c r="CR7" s="616">
        <v>2487378</v>
      </c>
      <c r="CS7" s="619"/>
      <c r="CT7" s="619"/>
      <c r="CU7" s="619"/>
      <c r="CV7" s="619"/>
      <c r="CW7" s="619"/>
      <c r="CX7" s="619"/>
      <c r="CY7" s="620"/>
      <c r="CZ7" s="673">
        <v>22.6</v>
      </c>
      <c r="DA7" s="673"/>
      <c r="DB7" s="673"/>
      <c r="DC7" s="673"/>
      <c r="DD7" s="624">
        <v>969941</v>
      </c>
      <c r="DE7" s="619"/>
      <c r="DF7" s="619"/>
      <c r="DG7" s="619"/>
      <c r="DH7" s="619"/>
      <c r="DI7" s="619"/>
      <c r="DJ7" s="619"/>
      <c r="DK7" s="619"/>
      <c r="DL7" s="619"/>
      <c r="DM7" s="619"/>
      <c r="DN7" s="619"/>
      <c r="DO7" s="619"/>
      <c r="DP7" s="620"/>
      <c r="DQ7" s="624">
        <v>1179984</v>
      </c>
      <c r="DR7" s="619"/>
      <c r="DS7" s="619"/>
      <c r="DT7" s="619"/>
      <c r="DU7" s="619"/>
      <c r="DV7" s="619"/>
      <c r="DW7" s="619"/>
      <c r="DX7" s="619"/>
      <c r="DY7" s="619"/>
      <c r="DZ7" s="619"/>
      <c r="EA7" s="619"/>
      <c r="EB7" s="619"/>
      <c r="EC7" s="657"/>
    </row>
    <row r="8" spans="2:143" ht="11.25" customHeight="1">
      <c r="B8" s="613" t="s">
        <v>235</v>
      </c>
      <c r="C8" s="614"/>
      <c r="D8" s="614"/>
      <c r="E8" s="614"/>
      <c r="F8" s="614"/>
      <c r="G8" s="614"/>
      <c r="H8" s="614"/>
      <c r="I8" s="614"/>
      <c r="J8" s="614"/>
      <c r="K8" s="614"/>
      <c r="L8" s="614"/>
      <c r="M8" s="614"/>
      <c r="N8" s="614"/>
      <c r="O8" s="614"/>
      <c r="P8" s="614"/>
      <c r="Q8" s="615"/>
      <c r="R8" s="616">
        <v>1973</v>
      </c>
      <c r="S8" s="619"/>
      <c r="T8" s="619"/>
      <c r="U8" s="619"/>
      <c r="V8" s="619"/>
      <c r="W8" s="619"/>
      <c r="X8" s="619"/>
      <c r="Y8" s="620"/>
      <c r="Z8" s="673">
        <v>0</v>
      </c>
      <c r="AA8" s="673"/>
      <c r="AB8" s="673"/>
      <c r="AC8" s="673"/>
      <c r="AD8" s="674">
        <v>1973</v>
      </c>
      <c r="AE8" s="674"/>
      <c r="AF8" s="674"/>
      <c r="AG8" s="674"/>
      <c r="AH8" s="674"/>
      <c r="AI8" s="674"/>
      <c r="AJ8" s="674"/>
      <c r="AK8" s="674"/>
      <c r="AL8" s="621">
        <v>0</v>
      </c>
      <c r="AM8" s="622"/>
      <c r="AN8" s="622"/>
      <c r="AO8" s="675"/>
      <c r="AP8" s="613" t="s">
        <v>236</v>
      </c>
      <c r="AQ8" s="614"/>
      <c r="AR8" s="614"/>
      <c r="AS8" s="614"/>
      <c r="AT8" s="614"/>
      <c r="AU8" s="614"/>
      <c r="AV8" s="614"/>
      <c r="AW8" s="614"/>
      <c r="AX8" s="614"/>
      <c r="AY8" s="614"/>
      <c r="AZ8" s="614"/>
      <c r="BA8" s="614"/>
      <c r="BB8" s="614"/>
      <c r="BC8" s="614"/>
      <c r="BD8" s="614"/>
      <c r="BE8" s="614"/>
      <c r="BF8" s="615"/>
      <c r="BG8" s="616">
        <v>18628</v>
      </c>
      <c r="BH8" s="619"/>
      <c r="BI8" s="619"/>
      <c r="BJ8" s="619"/>
      <c r="BK8" s="619"/>
      <c r="BL8" s="619"/>
      <c r="BM8" s="619"/>
      <c r="BN8" s="620"/>
      <c r="BO8" s="673">
        <v>1.4</v>
      </c>
      <c r="BP8" s="673"/>
      <c r="BQ8" s="673"/>
      <c r="BR8" s="673"/>
      <c r="BS8" s="624" t="s">
        <v>138</v>
      </c>
      <c r="BT8" s="619"/>
      <c r="BU8" s="619"/>
      <c r="BV8" s="619"/>
      <c r="BW8" s="619"/>
      <c r="BX8" s="619"/>
      <c r="BY8" s="619"/>
      <c r="BZ8" s="619"/>
      <c r="CA8" s="619"/>
      <c r="CB8" s="657"/>
      <c r="CD8" s="613" t="s">
        <v>237</v>
      </c>
      <c r="CE8" s="614"/>
      <c r="CF8" s="614"/>
      <c r="CG8" s="614"/>
      <c r="CH8" s="614"/>
      <c r="CI8" s="614"/>
      <c r="CJ8" s="614"/>
      <c r="CK8" s="614"/>
      <c r="CL8" s="614"/>
      <c r="CM8" s="614"/>
      <c r="CN8" s="614"/>
      <c r="CO8" s="614"/>
      <c r="CP8" s="614"/>
      <c r="CQ8" s="615"/>
      <c r="CR8" s="616">
        <v>2462595</v>
      </c>
      <c r="CS8" s="619"/>
      <c r="CT8" s="619"/>
      <c r="CU8" s="619"/>
      <c r="CV8" s="619"/>
      <c r="CW8" s="619"/>
      <c r="CX8" s="619"/>
      <c r="CY8" s="620"/>
      <c r="CZ8" s="673">
        <v>22.4</v>
      </c>
      <c r="DA8" s="673"/>
      <c r="DB8" s="673"/>
      <c r="DC8" s="673"/>
      <c r="DD8" s="624">
        <v>2138</v>
      </c>
      <c r="DE8" s="619"/>
      <c r="DF8" s="619"/>
      <c r="DG8" s="619"/>
      <c r="DH8" s="619"/>
      <c r="DI8" s="619"/>
      <c r="DJ8" s="619"/>
      <c r="DK8" s="619"/>
      <c r="DL8" s="619"/>
      <c r="DM8" s="619"/>
      <c r="DN8" s="619"/>
      <c r="DO8" s="619"/>
      <c r="DP8" s="620"/>
      <c r="DQ8" s="624">
        <v>1161851</v>
      </c>
      <c r="DR8" s="619"/>
      <c r="DS8" s="619"/>
      <c r="DT8" s="619"/>
      <c r="DU8" s="619"/>
      <c r="DV8" s="619"/>
      <c r="DW8" s="619"/>
      <c r="DX8" s="619"/>
      <c r="DY8" s="619"/>
      <c r="DZ8" s="619"/>
      <c r="EA8" s="619"/>
      <c r="EB8" s="619"/>
      <c r="EC8" s="657"/>
    </row>
    <row r="9" spans="2:143" ht="11.25" customHeight="1">
      <c r="B9" s="613" t="s">
        <v>238</v>
      </c>
      <c r="C9" s="614"/>
      <c r="D9" s="614"/>
      <c r="E9" s="614"/>
      <c r="F9" s="614"/>
      <c r="G9" s="614"/>
      <c r="H9" s="614"/>
      <c r="I9" s="614"/>
      <c r="J9" s="614"/>
      <c r="K9" s="614"/>
      <c r="L9" s="614"/>
      <c r="M9" s="614"/>
      <c r="N9" s="614"/>
      <c r="O9" s="614"/>
      <c r="P9" s="614"/>
      <c r="Q9" s="615"/>
      <c r="R9" s="616">
        <v>2302</v>
      </c>
      <c r="S9" s="619"/>
      <c r="T9" s="619"/>
      <c r="U9" s="619"/>
      <c r="V9" s="619"/>
      <c r="W9" s="619"/>
      <c r="X9" s="619"/>
      <c r="Y9" s="620"/>
      <c r="Z9" s="673">
        <v>0</v>
      </c>
      <c r="AA9" s="673"/>
      <c r="AB9" s="673"/>
      <c r="AC9" s="673"/>
      <c r="AD9" s="674">
        <v>2302</v>
      </c>
      <c r="AE9" s="674"/>
      <c r="AF9" s="674"/>
      <c r="AG9" s="674"/>
      <c r="AH9" s="674"/>
      <c r="AI9" s="674"/>
      <c r="AJ9" s="674"/>
      <c r="AK9" s="674"/>
      <c r="AL9" s="621">
        <v>0</v>
      </c>
      <c r="AM9" s="622"/>
      <c r="AN9" s="622"/>
      <c r="AO9" s="675"/>
      <c r="AP9" s="613" t="s">
        <v>239</v>
      </c>
      <c r="AQ9" s="614"/>
      <c r="AR9" s="614"/>
      <c r="AS9" s="614"/>
      <c r="AT9" s="614"/>
      <c r="AU9" s="614"/>
      <c r="AV9" s="614"/>
      <c r="AW9" s="614"/>
      <c r="AX9" s="614"/>
      <c r="AY9" s="614"/>
      <c r="AZ9" s="614"/>
      <c r="BA9" s="614"/>
      <c r="BB9" s="614"/>
      <c r="BC9" s="614"/>
      <c r="BD9" s="614"/>
      <c r="BE9" s="614"/>
      <c r="BF9" s="615"/>
      <c r="BG9" s="616">
        <v>381741</v>
      </c>
      <c r="BH9" s="619"/>
      <c r="BI9" s="619"/>
      <c r="BJ9" s="619"/>
      <c r="BK9" s="619"/>
      <c r="BL9" s="619"/>
      <c r="BM9" s="619"/>
      <c r="BN9" s="620"/>
      <c r="BO9" s="673">
        <v>29</v>
      </c>
      <c r="BP9" s="673"/>
      <c r="BQ9" s="673"/>
      <c r="BR9" s="673"/>
      <c r="BS9" s="624" t="s">
        <v>138</v>
      </c>
      <c r="BT9" s="619"/>
      <c r="BU9" s="619"/>
      <c r="BV9" s="619"/>
      <c r="BW9" s="619"/>
      <c r="BX9" s="619"/>
      <c r="BY9" s="619"/>
      <c r="BZ9" s="619"/>
      <c r="CA9" s="619"/>
      <c r="CB9" s="657"/>
      <c r="CD9" s="613" t="s">
        <v>240</v>
      </c>
      <c r="CE9" s="614"/>
      <c r="CF9" s="614"/>
      <c r="CG9" s="614"/>
      <c r="CH9" s="614"/>
      <c r="CI9" s="614"/>
      <c r="CJ9" s="614"/>
      <c r="CK9" s="614"/>
      <c r="CL9" s="614"/>
      <c r="CM9" s="614"/>
      <c r="CN9" s="614"/>
      <c r="CO9" s="614"/>
      <c r="CP9" s="614"/>
      <c r="CQ9" s="615"/>
      <c r="CR9" s="616">
        <v>1242094</v>
      </c>
      <c r="CS9" s="619"/>
      <c r="CT9" s="619"/>
      <c r="CU9" s="619"/>
      <c r="CV9" s="619"/>
      <c r="CW9" s="619"/>
      <c r="CX9" s="619"/>
      <c r="CY9" s="620"/>
      <c r="CZ9" s="673">
        <v>11.3</v>
      </c>
      <c r="DA9" s="673"/>
      <c r="DB9" s="673"/>
      <c r="DC9" s="673"/>
      <c r="DD9" s="624">
        <v>77156</v>
      </c>
      <c r="DE9" s="619"/>
      <c r="DF9" s="619"/>
      <c r="DG9" s="619"/>
      <c r="DH9" s="619"/>
      <c r="DI9" s="619"/>
      <c r="DJ9" s="619"/>
      <c r="DK9" s="619"/>
      <c r="DL9" s="619"/>
      <c r="DM9" s="619"/>
      <c r="DN9" s="619"/>
      <c r="DO9" s="619"/>
      <c r="DP9" s="620"/>
      <c r="DQ9" s="624">
        <v>897778</v>
      </c>
      <c r="DR9" s="619"/>
      <c r="DS9" s="619"/>
      <c r="DT9" s="619"/>
      <c r="DU9" s="619"/>
      <c r="DV9" s="619"/>
      <c r="DW9" s="619"/>
      <c r="DX9" s="619"/>
      <c r="DY9" s="619"/>
      <c r="DZ9" s="619"/>
      <c r="EA9" s="619"/>
      <c r="EB9" s="619"/>
      <c r="EC9" s="657"/>
    </row>
    <row r="10" spans="2:143" ht="11.25" customHeight="1">
      <c r="B10" s="613" t="s">
        <v>241</v>
      </c>
      <c r="C10" s="614"/>
      <c r="D10" s="614"/>
      <c r="E10" s="614"/>
      <c r="F10" s="614"/>
      <c r="G10" s="614"/>
      <c r="H10" s="614"/>
      <c r="I10" s="614"/>
      <c r="J10" s="614"/>
      <c r="K10" s="614"/>
      <c r="L10" s="614"/>
      <c r="M10" s="614"/>
      <c r="N10" s="614"/>
      <c r="O10" s="614"/>
      <c r="P10" s="614"/>
      <c r="Q10" s="615"/>
      <c r="R10" s="616" t="s">
        <v>138</v>
      </c>
      <c r="S10" s="619"/>
      <c r="T10" s="619"/>
      <c r="U10" s="619"/>
      <c r="V10" s="619"/>
      <c r="W10" s="619"/>
      <c r="X10" s="619"/>
      <c r="Y10" s="620"/>
      <c r="Z10" s="673" t="s">
        <v>138</v>
      </c>
      <c r="AA10" s="673"/>
      <c r="AB10" s="673"/>
      <c r="AC10" s="673"/>
      <c r="AD10" s="674" t="s">
        <v>138</v>
      </c>
      <c r="AE10" s="674"/>
      <c r="AF10" s="674"/>
      <c r="AG10" s="674"/>
      <c r="AH10" s="674"/>
      <c r="AI10" s="674"/>
      <c r="AJ10" s="674"/>
      <c r="AK10" s="674"/>
      <c r="AL10" s="621" t="s">
        <v>138</v>
      </c>
      <c r="AM10" s="622"/>
      <c r="AN10" s="622"/>
      <c r="AO10" s="675"/>
      <c r="AP10" s="613" t="s">
        <v>242</v>
      </c>
      <c r="AQ10" s="614"/>
      <c r="AR10" s="614"/>
      <c r="AS10" s="614"/>
      <c r="AT10" s="614"/>
      <c r="AU10" s="614"/>
      <c r="AV10" s="614"/>
      <c r="AW10" s="614"/>
      <c r="AX10" s="614"/>
      <c r="AY10" s="614"/>
      <c r="AZ10" s="614"/>
      <c r="BA10" s="614"/>
      <c r="BB10" s="614"/>
      <c r="BC10" s="614"/>
      <c r="BD10" s="614"/>
      <c r="BE10" s="614"/>
      <c r="BF10" s="615"/>
      <c r="BG10" s="616">
        <v>33155</v>
      </c>
      <c r="BH10" s="619"/>
      <c r="BI10" s="619"/>
      <c r="BJ10" s="619"/>
      <c r="BK10" s="619"/>
      <c r="BL10" s="619"/>
      <c r="BM10" s="619"/>
      <c r="BN10" s="620"/>
      <c r="BO10" s="673">
        <v>2.5</v>
      </c>
      <c r="BP10" s="673"/>
      <c r="BQ10" s="673"/>
      <c r="BR10" s="673"/>
      <c r="BS10" s="624" t="s">
        <v>138</v>
      </c>
      <c r="BT10" s="619"/>
      <c r="BU10" s="619"/>
      <c r="BV10" s="619"/>
      <c r="BW10" s="619"/>
      <c r="BX10" s="619"/>
      <c r="BY10" s="619"/>
      <c r="BZ10" s="619"/>
      <c r="CA10" s="619"/>
      <c r="CB10" s="657"/>
      <c r="CD10" s="613" t="s">
        <v>243</v>
      </c>
      <c r="CE10" s="614"/>
      <c r="CF10" s="614"/>
      <c r="CG10" s="614"/>
      <c r="CH10" s="614"/>
      <c r="CI10" s="614"/>
      <c r="CJ10" s="614"/>
      <c r="CK10" s="614"/>
      <c r="CL10" s="614"/>
      <c r="CM10" s="614"/>
      <c r="CN10" s="614"/>
      <c r="CO10" s="614"/>
      <c r="CP10" s="614"/>
      <c r="CQ10" s="615"/>
      <c r="CR10" s="616">
        <v>16</v>
      </c>
      <c r="CS10" s="619"/>
      <c r="CT10" s="619"/>
      <c r="CU10" s="619"/>
      <c r="CV10" s="619"/>
      <c r="CW10" s="619"/>
      <c r="CX10" s="619"/>
      <c r="CY10" s="620"/>
      <c r="CZ10" s="673">
        <v>0</v>
      </c>
      <c r="DA10" s="673"/>
      <c r="DB10" s="673"/>
      <c r="DC10" s="673"/>
      <c r="DD10" s="624" t="s">
        <v>138</v>
      </c>
      <c r="DE10" s="619"/>
      <c r="DF10" s="619"/>
      <c r="DG10" s="619"/>
      <c r="DH10" s="619"/>
      <c r="DI10" s="619"/>
      <c r="DJ10" s="619"/>
      <c r="DK10" s="619"/>
      <c r="DL10" s="619"/>
      <c r="DM10" s="619"/>
      <c r="DN10" s="619"/>
      <c r="DO10" s="619"/>
      <c r="DP10" s="620"/>
      <c r="DQ10" s="624">
        <v>16</v>
      </c>
      <c r="DR10" s="619"/>
      <c r="DS10" s="619"/>
      <c r="DT10" s="619"/>
      <c r="DU10" s="619"/>
      <c r="DV10" s="619"/>
      <c r="DW10" s="619"/>
      <c r="DX10" s="619"/>
      <c r="DY10" s="619"/>
      <c r="DZ10" s="619"/>
      <c r="EA10" s="619"/>
      <c r="EB10" s="619"/>
      <c r="EC10" s="657"/>
    </row>
    <row r="11" spans="2:143" ht="11.25" customHeight="1">
      <c r="B11" s="613" t="s">
        <v>244</v>
      </c>
      <c r="C11" s="614"/>
      <c r="D11" s="614"/>
      <c r="E11" s="614"/>
      <c r="F11" s="614"/>
      <c r="G11" s="614"/>
      <c r="H11" s="614"/>
      <c r="I11" s="614"/>
      <c r="J11" s="614"/>
      <c r="K11" s="614"/>
      <c r="L11" s="614"/>
      <c r="M11" s="614"/>
      <c r="N11" s="614"/>
      <c r="O11" s="614"/>
      <c r="P11" s="614"/>
      <c r="Q11" s="615"/>
      <c r="R11" s="616" t="s">
        <v>138</v>
      </c>
      <c r="S11" s="619"/>
      <c r="T11" s="619"/>
      <c r="U11" s="619"/>
      <c r="V11" s="619"/>
      <c r="W11" s="619"/>
      <c r="X11" s="619"/>
      <c r="Y11" s="620"/>
      <c r="Z11" s="673" t="s">
        <v>138</v>
      </c>
      <c r="AA11" s="673"/>
      <c r="AB11" s="673"/>
      <c r="AC11" s="673"/>
      <c r="AD11" s="674" t="s">
        <v>138</v>
      </c>
      <c r="AE11" s="674"/>
      <c r="AF11" s="674"/>
      <c r="AG11" s="674"/>
      <c r="AH11" s="674"/>
      <c r="AI11" s="674"/>
      <c r="AJ11" s="674"/>
      <c r="AK11" s="674"/>
      <c r="AL11" s="621" t="s">
        <v>138</v>
      </c>
      <c r="AM11" s="622"/>
      <c r="AN11" s="622"/>
      <c r="AO11" s="675"/>
      <c r="AP11" s="613" t="s">
        <v>245</v>
      </c>
      <c r="AQ11" s="614"/>
      <c r="AR11" s="614"/>
      <c r="AS11" s="614"/>
      <c r="AT11" s="614"/>
      <c r="AU11" s="614"/>
      <c r="AV11" s="614"/>
      <c r="AW11" s="614"/>
      <c r="AX11" s="614"/>
      <c r="AY11" s="614"/>
      <c r="AZ11" s="614"/>
      <c r="BA11" s="614"/>
      <c r="BB11" s="614"/>
      <c r="BC11" s="614"/>
      <c r="BD11" s="614"/>
      <c r="BE11" s="614"/>
      <c r="BF11" s="615"/>
      <c r="BG11" s="616">
        <v>38227</v>
      </c>
      <c r="BH11" s="619"/>
      <c r="BI11" s="619"/>
      <c r="BJ11" s="619"/>
      <c r="BK11" s="619"/>
      <c r="BL11" s="619"/>
      <c r="BM11" s="619"/>
      <c r="BN11" s="620"/>
      <c r="BO11" s="673">
        <v>2.9</v>
      </c>
      <c r="BP11" s="673"/>
      <c r="BQ11" s="673"/>
      <c r="BR11" s="673"/>
      <c r="BS11" s="624" t="s">
        <v>129</v>
      </c>
      <c r="BT11" s="619"/>
      <c r="BU11" s="619"/>
      <c r="BV11" s="619"/>
      <c r="BW11" s="619"/>
      <c r="BX11" s="619"/>
      <c r="BY11" s="619"/>
      <c r="BZ11" s="619"/>
      <c r="CA11" s="619"/>
      <c r="CB11" s="657"/>
      <c r="CD11" s="613" t="s">
        <v>246</v>
      </c>
      <c r="CE11" s="614"/>
      <c r="CF11" s="614"/>
      <c r="CG11" s="614"/>
      <c r="CH11" s="614"/>
      <c r="CI11" s="614"/>
      <c r="CJ11" s="614"/>
      <c r="CK11" s="614"/>
      <c r="CL11" s="614"/>
      <c r="CM11" s="614"/>
      <c r="CN11" s="614"/>
      <c r="CO11" s="614"/>
      <c r="CP11" s="614"/>
      <c r="CQ11" s="615"/>
      <c r="CR11" s="616">
        <v>884477</v>
      </c>
      <c r="CS11" s="619"/>
      <c r="CT11" s="619"/>
      <c r="CU11" s="619"/>
      <c r="CV11" s="619"/>
      <c r="CW11" s="619"/>
      <c r="CX11" s="619"/>
      <c r="CY11" s="620"/>
      <c r="CZ11" s="673">
        <v>8</v>
      </c>
      <c r="DA11" s="673"/>
      <c r="DB11" s="673"/>
      <c r="DC11" s="673"/>
      <c r="DD11" s="624">
        <v>371778</v>
      </c>
      <c r="DE11" s="619"/>
      <c r="DF11" s="619"/>
      <c r="DG11" s="619"/>
      <c r="DH11" s="619"/>
      <c r="DI11" s="619"/>
      <c r="DJ11" s="619"/>
      <c r="DK11" s="619"/>
      <c r="DL11" s="619"/>
      <c r="DM11" s="619"/>
      <c r="DN11" s="619"/>
      <c r="DO11" s="619"/>
      <c r="DP11" s="620"/>
      <c r="DQ11" s="624">
        <v>417873</v>
      </c>
      <c r="DR11" s="619"/>
      <c r="DS11" s="619"/>
      <c r="DT11" s="619"/>
      <c r="DU11" s="619"/>
      <c r="DV11" s="619"/>
      <c r="DW11" s="619"/>
      <c r="DX11" s="619"/>
      <c r="DY11" s="619"/>
      <c r="DZ11" s="619"/>
      <c r="EA11" s="619"/>
      <c r="EB11" s="619"/>
      <c r="EC11" s="657"/>
    </row>
    <row r="12" spans="2:143" ht="11.25" customHeight="1">
      <c r="B12" s="613" t="s">
        <v>247</v>
      </c>
      <c r="C12" s="614"/>
      <c r="D12" s="614"/>
      <c r="E12" s="614"/>
      <c r="F12" s="614"/>
      <c r="G12" s="614"/>
      <c r="H12" s="614"/>
      <c r="I12" s="614"/>
      <c r="J12" s="614"/>
      <c r="K12" s="614"/>
      <c r="L12" s="614"/>
      <c r="M12" s="614"/>
      <c r="N12" s="614"/>
      <c r="O12" s="614"/>
      <c r="P12" s="614"/>
      <c r="Q12" s="615"/>
      <c r="R12" s="616">
        <v>245745</v>
      </c>
      <c r="S12" s="619"/>
      <c r="T12" s="619"/>
      <c r="U12" s="619"/>
      <c r="V12" s="619"/>
      <c r="W12" s="619"/>
      <c r="X12" s="619"/>
      <c r="Y12" s="620"/>
      <c r="Z12" s="673">
        <v>2.1</v>
      </c>
      <c r="AA12" s="673"/>
      <c r="AB12" s="673"/>
      <c r="AC12" s="673"/>
      <c r="AD12" s="674">
        <v>245745</v>
      </c>
      <c r="AE12" s="674"/>
      <c r="AF12" s="674"/>
      <c r="AG12" s="674"/>
      <c r="AH12" s="674"/>
      <c r="AI12" s="674"/>
      <c r="AJ12" s="674"/>
      <c r="AK12" s="674"/>
      <c r="AL12" s="621">
        <v>4.0999999999999996</v>
      </c>
      <c r="AM12" s="622"/>
      <c r="AN12" s="622"/>
      <c r="AO12" s="675"/>
      <c r="AP12" s="613" t="s">
        <v>248</v>
      </c>
      <c r="AQ12" s="614"/>
      <c r="AR12" s="614"/>
      <c r="AS12" s="614"/>
      <c r="AT12" s="614"/>
      <c r="AU12" s="614"/>
      <c r="AV12" s="614"/>
      <c r="AW12" s="614"/>
      <c r="AX12" s="614"/>
      <c r="AY12" s="614"/>
      <c r="AZ12" s="614"/>
      <c r="BA12" s="614"/>
      <c r="BB12" s="614"/>
      <c r="BC12" s="614"/>
      <c r="BD12" s="614"/>
      <c r="BE12" s="614"/>
      <c r="BF12" s="615"/>
      <c r="BG12" s="616">
        <v>692912</v>
      </c>
      <c r="BH12" s="619"/>
      <c r="BI12" s="619"/>
      <c r="BJ12" s="619"/>
      <c r="BK12" s="619"/>
      <c r="BL12" s="619"/>
      <c r="BM12" s="619"/>
      <c r="BN12" s="620"/>
      <c r="BO12" s="673">
        <v>52.7</v>
      </c>
      <c r="BP12" s="673"/>
      <c r="BQ12" s="673"/>
      <c r="BR12" s="673"/>
      <c r="BS12" s="624" t="s">
        <v>138</v>
      </c>
      <c r="BT12" s="619"/>
      <c r="BU12" s="619"/>
      <c r="BV12" s="619"/>
      <c r="BW12" s="619"/>
      <c r="BX12" s="619"/>
      <c r="BY12" s="619"/>
      <c r="BZ12" s="619"/>
      <c r="CA12" s="619"/>
      <c r="CB12" s="657"/>
      <c r="CD12" s="613" t="s">
        <v>249</v>
      </c>
      <c r="CE12" s="614"/>
      <c r="CF12" s="614"/>
      <c r="CG12" s="614"/>
      <c r="CH12" s="614"/>
      <c r="CI12" s="614"/>
      <c r="CJ12" s="614"/>
      <c r="CK12" s="614"/>
      <c r="CL12" s="614"/>
      <c r="CM12" s="614"/>
      <c r="CN12" s="614"/>
      <c r="CO12" s="614"/>
      <c r="CP12" s="614"/>
      <c r="CQ12" s="615"/>
      <c r="CR12" s="616">
        <v>263471</v>
      </c>
      <c r="CS12" s="619"/>
      <c r="CT12" s="619"/>
      <c r="CU12" s="619"/>
      <c r="CV12" s="619"/>
      <c r="CW12" s="619"/>
      <c r="CX12" s="619"/>
      <c r="CY12" s="620"/>
      <c r="CZ12" s="673">
        <v>2.4</v>
      </c>
      <c r="DA12" s="673"/>
      <c r="DB12" s="673"/>
      <c r="DC12" s="673"/>
      <c r="DD12" s="624">
        <v>54880</v>
      </c>
      <c r="DE12" s="619"/>
      <c r="DF12" s="619"/>
      <c r="DG12" s="619"/>
      <c r="DH12" s="619"/>
      <c r="DI12" s="619"/>
      <c r="DJ12" s="619"/>
      <c r="DK12" s="619"/>
      <c r="DL12" s="619"/>
      <c r="DM12" s="619"/>
      <c r="DN12" s="619"/>
      <c r="DO12" s="619"/>
      <c r="DP12" s="620"/>
      <c r="DQ12" s="624">
        <v>126911</v>
      </c>
      <c r="DR12" s="619"/>
      <c r="DS12" s="619"/>
      <c r="DT12" s="619"/>
      <c r="DU12" s="619"/>
      <c r="DV12" s="619"/>
      <c r="DW12" s="619"/>
      <c r="DX12" s="619"/>
      <c r="DY12" s="619"/>
      <c r="DZ12" s="619"/>
      <c r="EA12" s="619"/>
      <c r="EB12" s="619"/>
      <c r="EC12" s="657"/>
    </row>
    <row r="13" spans="2:143" ht="11.25" customHeight="1">
      <c r="B13" s="613" t="s">
        <v>250</v>
      </c>
      <c r="C13" s="614"/>
      <c r="D13" s="614"/>
      <c r="E13" s="614"/>
      <c r="F13" s="614"/>
      <c r="G13" s="614"/>
      <c r="H13" s="614"/>
      <c r="I13" s="614"/>
      <c r="J13" s="614"/>
      <c r="K13" s="614"/>
      <c r="L13" s="614"/>
      <c r="M13" s="614"/>
      <c r="N13" s="614"/>
      <c r="O13" s="614"/>
      <c r="P13" s="614"/>
      <c r="Q13" s="615"/>
      <c r="R13" s="616" t="s">
        <v>138</v>
      </c>
      <c r="S13" s="619"/>
      <c r="T13" s="619"/>
      <c r="U13" s="619"/>
      <c r="V13" s="619"/>
      <c r="W13" s="619"/>
      <c r="X13" s="619"/>
      <c r="Y13" s="620"/>
      <c r="Z13" s="673" t="s">
        <v>129</v>
      </c>
      <c r="AA13" s="673"/>
      <c r="AB13" s="673"/>
      <c r="AC13" s="673"/>
      <c r="AD13" s="674" t="s">
        <v>138</v>
      </c>
      <c r="AE13" s="674"/>
      <c r="AF13" s="674"/>
      <c r="AG13" s="674"/>
      <c r="AH13" s="674"/>
      <c r="AI13" s="674"/>
      <c r="AJ13" s="674"/>
      <c r="AK13" s="674"/>
      <c r="AL13" s="621" t="s">
        <v>138</v>
      </c>
      <c r="AM13" s="622"/>
      <c r="AN13" s="622"/>
      <c r="AO13" s="675"/>
      <c r="AP13" s="613" t="s">
        <v>251</v>
      </c>
      <c r="AQ13" s="614"/>
      <c r="AR13" s="614"/>
      <c r="AS13" s="614"/>
      <c r="AT13" s="614"/>
      <c r="AU13" s="614"/>
      <c r="AV13" s="614"/>
      <c r="AW13" s="614"/>
      <c r="AX13" s="614"/>
      <c r="AY13" s="614"/>
      <c r="AZ13" s="614"/>
      <c r="BA13" s="614"/>
      <c r="BB13" s="614"/>
      <c r="BC13" s="614"/>
      <c r="BD13" s="614"/>
      <c r="BE13" s="614"/>
      <c r="BF13" s="615"/>
      <c r="BG13" s="616">
        <v>628571</v>
      </c>
      <c r="BH13" s="619"/>
      <c r="BI13" s="619"/>
      <c r="BJ13" s="619"/>
      <c r="BK13" s="619"/>
      <c r="BL13" s="619"/>
      <c r="BM13" s="619"/>
      <c r="BN13" s="620"/>
      <c r="BO13" s="673">
        <v>47.8</v>
      </c>
      <c r="BP13" s="673"/>
      <c r="BQ13" s="673"/>
      <c r="BR13" s="673"/>
      <c r="BS13" s="624" t="s">
        <v>138</v>
      </c>
      <c r="BT13" s="619"/>
      <c r="BU13" s="619"/>
      <c r="BV13" s="619"/>
      <c r="BW13" s="619"/>
      <c r="BX13" s="619"/>
      <c r="BY13" s="619"/>
      <c r="BZ13" s="619"/>
      <c r="CA13" s="619"/>
      <c r="CB13" s="657"/>
      <c r="CD13" s="613" t="s">
        <v>252</v>
      </c>
      <c r="CE13" s="614"/>
      <c r="CF13" s="614"/>
      <c r="CG13" s="614"/>
      <c r="CH13" s="614"/>
      <c r="CI13" s="614"/>
      <c r="CJ13" s="614"/>
      <c r="CK13" s="614"/>
      <c r="CL13" s="614"/>
      <c r="CM13" s="614"/>
      <c r="CN13" s="614"/>
      <c r="CO13" s="614"/>
      <c r="CP13" s="614"/>
      <c r="CQ13" s="615"/>
      <c r="CR13" s="616">
        <v>420862</v>
      </c>
      <c r="CS13" s="619"/>
      <c r="CT13" s="619"/>
      <c r="CU13" s="619"/>
      <c r="CV13" s="619"/>
      <c r="CW13" s="619"/>
      <c r="CX13" s="619"/>
      <c r="CY13" s="620"/>
      <c r="CZ13" s="673">
        <v>3.8</v>
      </c>
      <c r="DA13" s="673"/>
      <c r="DB13" s="673"/>
      <c r="DC13" s="673"/>
      <c r="DD13" s="624">
        <v>251097</v>
      </c>
      <c r="DE13" s="619"/>
      <c r="DF13" s="619"/>
      <c r="DG13" s="619"/>
      <c r="DH13" s="619"/>
      <c r="DI13" s="619"/>
      <c r="DJ13" s="619"/>
      <c r="DK13" s="619"/>
      <c r="DL13" s="619"/>
      <c r="DM13" s="619"/>
      <c r="DN13" s="619"/>
      <c r="DO13" s="619"/>
      <c r="DP13" s="620"/>
      <c r="DQ13" s="624">
        <v>171753</v>
      </c>
      <c r="DR13" s="619"/>
      <c r="DS13" s="619"/>
      <c r="DT13" s="619"/>
      <c r="DU13" s="619"/>
      <c r="DV13" s="619"/>
      <c r="DW13" s="619"/>
      <c r="DX13" s="619"/>
      <c r="DY13" s="619"/>
      <c r="DZ13" s="619"/>
      <c r="EA13" s="619"/>
      <c r="EB13" s="619"/>
      <c r="EC13" s="657"/>
    </row>
    <row r="14" spans="2:143" ht="11.25" customHeight="1">
      <c r="B14" s="613" t="s">
        <v>253</v>
      </c>
      <c r="C14" s="614"/>
      <c r="D14" s="614"/>
      <c r="E14" s="614"/>
      <c r="F14" s="614"/>
      <c r="G14" s="614"/>
      <c r="H14" s="614"/>
      <c r="I14" s="614"/>
      <c r="J14" s="614"/>
      <c r="K14" s="614"/>
      <c r="L14" s="614"/>
      <c r="M14" s="614"/>
      <c r="N14" s="614"/>
      <c r="O14" s="614"/>
      <c r="P14" s="614"/>
      <c r="Q14" s="615"/>
      <c r="R14" s="616" t="s">
        <v>138</v>
      </c>
      <c r="S14" s="619"/>
      <c r="T14" s="619"/>
      <c r="U14" s="619"/>
      <c r="V14" s="619"/>
      <c r="W14" s="619"/>
      <c r="X14" s="619"/>
      <c r="Y14" s="620"/>
      <c r="Z14" s="673" t="s">
        <v>138</v>
      </c>
      <c r="AA14" s="673"/>
      <c r="AB14" s="673"/>
      <c r="AC14" s="673"/>
      <c r="AD14" s="674" t="s">
        <v>138</v>
      </c>
      <c r="AE14" s="674"/>
      <c r="AF14" s="674"/>
      <c r="AG14" s="674"/>
      <c r="AH14" s="674"/>
      <c r="AI14" s="674"/>
      <c r="AJ14" s="674"/>
      <c r="AK14" s="674"/>
      <c r="AL14" s="621" t="s">
        <v>138</v>
      </c>
      <c r="AM14" s="622"/>
      <c r="AN14" s="622"/>
      <c r="AO14" s="675"/>
      <c r="AP14" s="613" t="s">
        <v>254</v>
      </c>
      <c r="AQ14" s="614"/>
      <c r="AR14" s="614"/>
      <c r="AS14" s="614"/>
      <c r="AT14" s="614"/>
      <c r="AU14" s="614"/>
      <c r="AV14" s="614"/>
      <c r="AW14" s="614"/>
      <c r="AX14" s="614"/>
      <c r="AY14" s="614"/>
      <c r="AZ14" s="614"/>
      <c r="BA14" s="614"/>
      <c r="BB14" s="614"/>
      <c r="BC14" s="614"/>
      <c r="BD14" s="614"/>
      <c r="BE14" s="614"/>
      <c r="BF14" s="615"/>
      <c r="BG14" s="616">
        <v>52340</v>
      </c>
      <c r="BH14" s="619"/>
      <c r="BI14" s="619"/>
      <c r="BJ14" s="619"/>
      <c r="BK14" s="619"/>
      <c r="BL14" s="619"/>
      <c r="BM14" s="619"/>
      <c r="BN14" s="620"/>
      <c r="BO14" s="673">
        <v>4</v>
      </c>
      <c r="BP14" s="673"/>
      <c r="BQ14" s="673"/>
      <c r="BR14" s="673"/>
      <c r="BS14" s="624" t="s">
        <v>255</v>
      </c>
      <c r="BT14" s="619"/>
      <c r="BU14" s="619"/>
      <c r="BV14" s="619"/>
      <c r="BW14" s="619"/>
      <c r="BX14" s="619"/>
      <c r="BY14" s="619"/>
      <c r="BZ14" s="619"/>
      <c r="CA14" s="619"/>
      <c r="CB14" s="657"/>
      <c r="CD14" s="613" t="s">
        <v>256</v>
      </c>
      <c r="CE14" s="614"/>
      <c r="CF14" s="614"/>
      <c r="CG14" s="614"/>
      <c r="CH14" s="614"/>
      <c r="CI14" s="614"/>
      <c r="CJ14" s="614"/>
      <c r="CK14" s="614"/>
      <c r="CL14" s="614"/>
      <c r="CM14" s="614"/>
      <c r="CN14" s="614"/>
      <c r="CO14" s="614"/>
      <c r="CP14" s="614"/>
      <c r="CQ14" s="615"/>
      <c r="CR14" s="616">
        <v>435014</v>
      </c>
      <c r="CS14" s="619"/>
      <c r="CT14" s="619"/>
      <c r="CU14" s="619"/>
      <c r="CV14" s="619"/>
      <c r="CW14" s="619"/>
      <c r="CX14" s="619"/>
      <c r="CY14" s="620"/>
      <c r="CZ14" s="673">
        <v>3.9</v>
      </c>
      <c r="DA14" s="673"/>
      <c r="DB14" s="673"/>
      <c r="DC14" s="673"/>
      <c r="DD14" s="624">
        <v>63126</v>
      </c>
      <c r="DE14" s="619"/>
      <c r="DF14" s="619"/>
      <c r="DG14" s="619"/>
      <c r="DH14" s="619"/>
      <c r="DI14" s="619"/>
      <c r="DJ14" s="619"/>
      <c r="DK14" s="619"/>
      <c r="DL14" s="619"/>
      <c r="DM14" s="619"/>
      <c r="DN14" s="619"/>
      <c r="DO14" s="619"/>
      <c r="DP14" s="620"/>
      <c r="DQ14" s="624">
        <v>371960</v>
      </c>
      <c r="DR14" s="619"/>
      <c r="DS14" s="619"/>
      <c r="DT14" s="619"/>
      <c r="DU14" s="619"/>
      <c r="DV14" s="619"/>
      <c r="DW14" s="619"/>
      <c r="DX14" s="619"/>
      <c r="DY14" s="619"/>
      <c r="DZ14" s="619"/>
      <c r="EA14" s="619"/>
      <c r="EB14" s="619"/>
      <c r="EC14" s="657"/>
    </row>
    <row r="15" spans="2:143" ht="11.25" customHeight="1">
      <c r="B15" s="613" t="s">
        <v>257</v>
      </c>
      <c r="C15" s="614"/>
      <c r="D15" s="614"/>
      <c r="E15" s="614"/>
      <c r="F15" s="614"/>
      <c r="G15" s="614"/>
      <c r="H15" s="614"/>
      <c r="I15" s="614"/>
      <c r="J15" s="614"/>
      <c r="K15" s="614"/>
      <c r="L15" s="614"/>
      <c r="M15" s="614"/>
      <c r="N15" s="614"/>
      <c r="O15" s="614"/>
      <c r="P15" s="614"/>
      <c r="Q15" s="615"/>
      <c r="R15" s="616">
        <v>13267</v>
      </c>
      <c r="S15" s="619"/>
      <c r="T15" s="619"/>
      <c r="U15" s="619"/>
      <c r="V15" s="619"/>
      <c r="W15" s="619"/>
      <c r="X15" s="619"/>
      <c r="Y15" s="620"/>
      <c r="Z15" s="673">
        <v>0.1</v>
      </c>
      <c r="AA15" s="673"/>
      <c r="AB15" s="673"/>
      <c r="AC15" s="673"/>
      <c r="AD15" s="674">
        <v>13267</v>
      </c>
      <c r="AE15" s="674"/>
      <c r="AF15" s="674"/>
      <c r="AG15" s="674"/>
      <c r="AH15" s="674"/>
      <c r="AI15" s="674"/>
      <c r="AJ15" s="674"/>
      <c r="AK15" s="674"/>
      <c r="AL15" s="621">
        <v>0.2</v>
      </c>
      <c r="AM15" s="622"/>
      <c r="AN15" s="622"/>
      <c r="AO15" s="675"/>
      <c r="AP15" s="613" t="s">
        <v>258</v>
      </c>
      <c r="AQ15" s="614"/>
      <c r="AR15" s="614"/>
      <c r="AS15" s="614"/>
      <c r="AT15" s="614"/>
      <c r="AU15" s="614"/>
      <c r="AV15" s="614"/>
      <c r="AW15" s="614"/>
      <c r="AX15" s="614"/>
      <c r="AY15" s="614"/>
      <c r="AZ15" s="614"/>
      <c r="BA15" s="614"/>
      <c r="BB15" s="614"/>
      <c r="BC15" s="614"/>
      <c r="BD15" s="614"/>
      <c r="BE15" s="614"/>
      <c r="BF15" s="615"/>
      <c r="BG15" s="616">
        <v>89073</v>
      </c>
      <c r="BH15" s="619"/>
      <c r="BI15" s="619"/>
      <c r="BJ15" s="619"/>
      <c r="BK15" s="619"/>
      <c r="BL15" s="619"/>
      <c r="BM15" s="619"/>
      <c r="BN15" s="620"/>
      <c r="BO15" s="673">
        <v>6.8</v>
      </c>
      <c r="BP15" s="673"/>
      <c r="BQ15" s="673"/>
      <c r="BR15" s="673"/>
      <c r="BS15" s="624" t="s">
        <v>129</v>
      </c>
      <c r="BT15" s="619"/>
      <c r="BU15" s="619"/>
      <c r="BV15" s="619"/>
      <c r="BW15" s="619"/>
      <c r="BX15" s="619"/>
      <c r="BY15" s="619"/>
      <c r="BZ15" s="619"/>
      <c r="CA15" s="619"/>
      <c r="CB15" s="657"/>
      <c r="CD15" s="613" t="s">
        <v>259</v>
      </c>
      <c r="CE15" s="614"/>
      <c r="CF15" s="614"/>
      <c r="CG15" s="614"/>
      <c r="CH15" s="614"/>
      <c r="CI15" s="614"/>
      <c r="CJ15" s="614"/>
      <c r="CK15" s="614"/>
      <c r="CL15" s="614"/>
      <c r="CM15" s="614"/>
      <c r="CN15" s="614"/>
      <c r="CO15" s="614"/>
      <c r="CP15" s="614"/>
      <c r="CQ15" s="615"/>
      <c r="CR15" s="616">
        <v>1039764</v>
      </c>
      <c r="CS15" s="619"/>
      <c r="CT15" s="619"/>
      <c r="CU15" s="619"/>
      <c r="CV15" s="619"/>
      <c r="CW15" s="619"/>
      <c r="CX15" s="619"/>
      <c r="CY15" s="620"/>
      <c r="CZ15" s="673">
        <v>9.4</v>
      </c>
      <c r="DA15" s="673"/>
      <c r="DB15" s="673"/>
      <c r="DC15" s="673"/>
      <c r="DD15" s="624">
        <v>287523</v>
      </c>
      <c r="DE15" s="619"/>
      <c r="DF15" s="619"/>
      <c r="DG15" s="619"/>
      <c r="DH15" s="619"/>
      <c r="DI15" s="619"/>
      <c r="DJ15" s="619"/>
      <c r="DK15" s="619"/>
      <c r="DL15" s="619"/>
      <c r="DM15" s="619"/>
      <c r="DN15" s="619"/>
      <c r="DO15" s="619"/>
      <c r="DP15" s="620"/>
      <c r="DQ15" s="624">
        <v>723846</v>
      </c>
      <c r="DR15" s="619"/>
      <c r="DS15" s="619"/>
      <c r="DT15" s="619"/>
      <c r="DU15" s="619"/>
      <c r="DV15" s="619"/>
      <c r="DW15" s="619"/>
      <c r="DX15" s="619"/>
      <c r="DY15" s="619"/>
      <c r="DZ15" s="619"/>
      <c r="EA15" s="619"/>
      <c r="EB15" s="619"/>
      <c r="EC15" s="657"/>
    </row>
    <row r="16" spans="2:143" ht="11.25" customHeight="1">
      <c r="B16" s="613" t="s">
        <v>260</v>
      </c>
      <c r="C16" s="614"/>
      <c r="D16" s="614"/>
      <c r="E16" s="614"/>
      <c r="F16" s="614"/>
      <c r="G16" s="614"/>
      <c r="H16" s="614"/>
      <c r="I16" s="614"/>
      <c r="J16" s="614"/>
      <c r="K16" s="614"/>
      <c r="L16" s="614"/>
      <c r="M16" s="614"/>
      <c r="N16" s="614"/>
      <c r="O16" s="614"/>
      <c r="P16" s="614"/>
      <c r="Q16" s="615"/>
      <c r="R16" s="616" t="s">
        <v>138</v>
      </c>
      <c r="S16" s="619"/>
      <c r="T16" s="619"/>
      <c r="U16" s="619"/>
      <c r="V16" s="619"/>
      <c r="W16" s="619"/>
      <c r="X16" s="619"/>
      <c r="Y16" s="620"/>
      <c r="Z16" s="673" t="s">
        <v>129</v>
      </c>
      <c r="AA16" s="673"/>
      <c r="AB16" s="673"/>
      <c r="AC16" s="673"/>
      <c r="AD16" s="674" t="s">
        <v>138</v>
      </c>
      <c r="AE16" s="674"/>
      <c r="AF16" s="674"/>
      <c r="AG16" s="674"/>
      <c r="AH16" s="674"/>
      <c r="AI16" s="674"/>
      <c r="AJ16" s="674"/>
      <c r="AK16" s="674"/>
      <c r="AL16" s="621" t="s">
        <v>138</v>
      </c>
      <c r="AM16" s="622"/>
      <c r="AN16" s="622"/>
      <c r="AO16" s="675"/>
      <c r="AP16" s="613" t="s">
        <v>261</v>
      </c>
      <c r="AQ16" s="614"/>
      <c r="AR16" s="614"/>
      <c r="AS16" s="614"/>
      <c r="AT16" s="614"/>
      <c r="AU16" s="614"/>
      <c r="AV16" s="614"/>
      <c r="AW16" s="614"/>
      <c r="AX16" s="614"/>
      <c r="AY16" s="614"/>
      <c r="AZ16" s="614"/>
      <c r="BA16" s="614"/>
      <c r="BB16" s="614"/>
      <c r="BC16" s="614"/>
      <c r="BD16" s="614"/>
      <c r="BE16" s="614"/>
      <c r="BF16" s="615"/>
      <c r="BG16" s="616" t="s">
        <v>129</v>
      </c>
      <c r="BH16" s="619"/>
      <c r="BI16" s="619"/>
      <c r="BJ16" s="619"/>
      <c r="BK16" s="619"/>
      <c r="BL16" s="619"/>
      <c r="BM16" s="619"/>
      <c r="BN16" s="620"/>
      <c r="BO16" s="673" t="s">
        <v>138</v>
      </c>
      <c r="BP16" s="673"/>
      <c r="BQ16" s="673"/>
      <c r="BR16" s="673"/>
      <c r="BS16" s="624" t="s">
        <v>138</v>
      </c>
      <c r="BT16" s="619"/>
      <c r="BU16" s="619"/>
      <c r="BV16" s="619"/>
      <c r="BW16" s="619"/>
      <c r="BX16" s="619"/>
      <c r="BY16" s="619"/>
      <c r="BZ16" s="619"/>
      <c r="CA16" s="619"/>
      <c r="CB16" s="657"/>
      <c r="CD16" s="613" t="s">
        <v>262</v>
      </c>
      <c r="CE16" s="614"/>
      <c r="CF16" s="614"/>
      <c r="CG16" s="614"/>
      <c r="CH16" s="614"/>
      <c r="CI16" s="614"/>
      <c r="CJ16" s="614"/>
      <c r="CK16" s="614"/>
      <c r="CL16" s="614"/>
      <c r="CM16" s="614"/>
      <c r="CN16" s="614"/>
      <c r="CO16" s="614"/>
      <c r="CP16" s="614"/>
      <c r="CQ16" s="615"/>
      <c r="CR16" s="616">
        <v>62484</v>
      </c>
      <c r="CS16" s="619"/>
      <c r="CT16" s="619"/>
      <c r="CU16" s="619"/>
      <c r="CV16" s="619"/>
      <c r="CW16" s="619"/>
      <c r="CX16" s="619"/>
      <c r="CY16" s="620"/>
      <c r="CZ16" s="673">
        <v>0.6</v>
      </c>
      <c r="DA16" s="673"/>
      <c r="DB16" s="673"/>
      <c r="DC16" s="673"/>
      <c r="DD16" s="624" t="s">
        <v>255</v>
      </c>
      <c r="DE16" s="619"/>
      <c r="DF16" s="619"/>
      <c r="DG16" s="619"/>
      <c r="DH16" s="619"/>
      <c r="DI16" s="619"/>
      <c r="DJ16" s="619"/>
      <c r="DK16" s="619"/>
      <c r="DL16" s="619"/>
      <c r="DM16" s="619"/>
      <c r="DN16" s="619"/>
      <c r="DO16" s="619"/>
      <c r="DP16" s="620"/>
      <c r="DQ16" s="624">
        <v>15774</v>
      </c>
      <c r="DR16" s="619"/>
      <c r="DS16" s="619"/>
      <c r="DT16" s="619"/>
      <c r="DU16" s="619"/>
      <c r="DV16" s="619"/>
      <c r="DW16" s="619"/>
      <c r="DX16" s="619"/>
      <c r="DY16" s="619"/>
      <c r="DZ16" s="619"/>
      <c r="EA16" s="619"/>
      <c r="EB16" s="619"/>
      <c r="EC16" s="657"/>
    </row>
    <row r="17" spans="2:133" ht="11.25" customHeight="1">
      <c r="B17" s="613" t="s">
        <v>263</v>
      </c>
      <c r="C17" s="614"/>
      <c r="D17" s="614"/>
      <c r="E17" s="614"/>
      <c r="F17" s="614"/>
      <c r="G17" s="614"/>
      <c r="H17" s="614"/>
      <c r="I17" s="614"/>
      <c r="J17" s="614"/>
      <c r="K17" s="614"/>
      <c r="L17" s="614"/>
      <c r="M17" s="614"/>
      <c r="N17" s="614"/>
      <c r="O17" s="614"/>
      <c r="P17" s="614"/>
      <c r="Q17" s="615"/>
      <c r="R17" s="616">
        <v>2600</v>
      </c>
      <c r="S17" s="619"/>
      <c r="T17" s="619"/>
      <c r="U17" s="619"/>
      <c r="V17" s="619"/>
      <c r="W17" s="619"/>
      <c r="X17" s="619"/>
      <c r="Y17" s="620"/>
      <c r="Z17" s="673">
        <v>0</v>
      </c>
      <c r="AA17" s="673"/>
      <c r="AB17" s="673"/>
      <c r="AC17" s="673"/>
      <c r="AD17" s="674">
        <v>2600</v>
      </c>
      <c r="AE17" s="674"/>
      <c r="AF17" s="674"/>
      <c r="AG17" s="674"/>
      <c r="AH17" s="674"/>
      <c r="AI17" s="674"/>
      <c r="AJ17" s="674"/>
      <c r="AK17" s="674"/>
      <c r="AL17" s="621">
        <v>0</v>
      </c>
      <c r="AM17" s="622"/>
      <c r="AN17" s="622"/>
      <c r="AO17" s="675"/>
      <c r="AP17" s="613" t="s">
        <v>264</v>
      </c>
      <c r="AQ17" s="614"/>
      <c r="AR17" s="614"/>
      <c r="AS17" s="614"/>
      <c r="AT17" s="614"/>
      <c r="AU17" s="614"/>
      <c r="AV17" s="614"/>
      <c r="AW17" s="614"/>
      <c r="AX17" s="614"/>
      <c r="AY17" s="614"/>
      <c r="AZ17" s="614"/>
      <c r="BA17" s="614"/>
      <c r="BB17" s="614"/>
      <c r="BC17" s="614"/>
      <c r="BD17" s="614"/>
      <c r="BE17" s="614"/>
      <c r="BF17" s="615"/>
      <c r="BG17" s="616" t="s">
        <v>138</v>
      </c>
      <c r="BH17" s="619"/>
      <c r="BI17" s="619"/>
      <c r="BJ17" s="619"/>
      <c r="BK17" s="619"/>
      <c r="BL17" s="619"/>
      <c r="BM17" s="619"/>
      <c r="BN17" s="620"/>
      <c r="BO17" s="673" t="s">
        <v>138</v>
      </c>
      <c r="BP17" s="673"/>
      <c r="BQ17" s="673"/>
      <c r="BR17" s="673"/>
      <c r="BS17" s="624" t="s">
        <v>138</v>
      </c>
      <c r="BT17" s="619"/>
      <c r="BU17" s="619"/>
      <c r="BV17" s="619"/>
      <c r="BW17" s="619"/>
      <c r="BX17" s="619"/>
      <c r="BY17" s="619"/>
      <c r="BZ17" s="619"/>
      <c r="CA17" s="619"/>
      <c r="CB17" s="657"/>
      <c r="CD17" s="613" t="s">
        <v>265</v>
      </c>
      <c r="CE17" s="614"/>
      <c r="CF17" s="614"/>
      <c r="CG17" s="614"/>
      <c r="CH17" s="614"/>
      <c r="CI17" s="614"/>
      <c r="CJ17" s="614"/>
      <c r="CK17" s="614"/>
      <c r="CL17" s="614"/>
      <c r="CM17" s="614"/>
      <c r="CN17" s="614"/>
      <c r="CO17" s="614"/>
      <c r="CP17" s="614"/>
      <c r="CQ17" s="615"/>
      <c r="CR17" s="616">
        <v>1584974</v>
      </c>
      <c r="CS17" s="619"/>
      <c r="CT17" s="619"/>
      <c r="CU17" s="619"/>
      <c r="CV17" s="619"/>
      <c r="CW17" s="619"/>
      <c r="CX17" s="619"/>
      <c r="CY17" s="620"/>
      <c r="CZ17" s="673">
        <v>14.4</v>
      </c>
      <c r="DA17" s="673"/>
      <c r="DB17" s="673"/>
      <c r="DC17" s="673"/>
      <c r="DD17" s="624" t="s">
        <v>138</v>
      </c>
      <c r="DE17" s="619"/>
      <c r="DF17" s="619"/>
      <c r="DG17" s="619"/>
      <c r="DH17" s="619"/>
      <c r="DI17" s="619"/>
      <c r="DJ17" s="619"/>
      <c r="DK17" s="619"/>
      <c r="DL17" s="619"/>
      <c r="DM17" s="619"/>
      <c r="DN17" s="619"/>
      <c r="DO17" s="619"/>
      <c r="DP17" s="620"/>
      <c r="DQ17" s="624">
        <v>1531312</v>
      </c>
      <c r="DR17" s="619"/>
      <c r="DS17" s="619"/>
      <c r="DT17" s="619"/>
      <c r="DU17" s="619"/>
      <c r="DV17" s="619"/>
      <c r="DW17" s="619"/>
      <c r="DX17" s="619"/>
      <c r="DY17" s="619"/>
      <c r="DZ17" s="619"/>
      <c r="EA17" s="619"/>
      <c r="EB17" s="619"/>
      <c r="EC17" s="657"/>
    </row>
    <row r="18" spans="2:133" ht="11.25" customHeight="1">
      <c r="B18" s="613" t="s">
        <v>266</v>
      </c>
      <c r="C18" s="614"/>
      <c r="D18" s="614"/>
      <c r="E18" s="614"/>
      <c r="F18" s="614"/>
      <c r="G18" s="614"/>
      <c r="H18" s="614"/>
      <c r="I18" s="614"/>
      <c r="J18" s="614"/>
      <c r="K18" s="614"/>
      <c r="L18" s="614"/>
      <c r="M18" s="614"/>
      <c r="N18" s="614"/>
      <c r="O18" s="614"/>
      <c r="P18" s="614"/>
      <c r="Q18" s="615"/>
      <c r="R18" s="616">
        <v>4582534</v>
      </c>
      <c r="S18" s="619"/>
      <c r="T18" s="619"/>
      <c r="U18" s="619"/>
      <c r="V18" s="619"/>
      <c r="W18" s="619"/>
      <c r="X18" s="619"/>
      <c r="Y18" s="620"/>
      <c r="Z18" s="673">
        <v>39.9</v>
      </c>
      <c r="AA18" s="673"/>
      <c r="AB18" s="673"/>
      <c r="AC18" s="673"/>
      <c r="AD18" s="674">
        <v>4212812</v>
      </c>
      <c r="AE18" s="674"/>
      <c r="AF18" s="674"/>
      <c r="AG18" s="674"/>
      <c r="AH18" s="674"/>
      <c r="AI18" s="674"/>
      <c r="AJ18" s="674"/>
      <c r="AK18" s="674"/>
      <c r="AL18" s="621">
        <v>70.599999999999994</v>
      </c>
      <c r="AM18" s="622"/>
      <c r="AN18" s="622"/>
      <c r="AO18" s="675"/>
      <c r="AP18" s="613" t="s">
        <v>267</v>
      </c>
      <c r="AQ18" s="614"/>
      <c r="AR18" s="614"/>
      <c r="AS18" s="614"/>
      <c r="AT18" s="614"/>
      <c r="AU18" s="614"/>
      <c r="AV18" s="614"/>
      <c r="AW18" s="614"/>
      <c r="AX18" s="614"/>
      <c r="AY18" s="614"/>
      <c r="AZ18" s="614"/>
      <c r="BA18" s="614"/>
      <c r="BB18" s="614"/>
      <c r="BC18" s="614"/>
      <c r="BD18" s="614"/>
      <c r="BE18" s="614"/>
      <c r="BF18" s="615"/>
      <c r="BG18" s="616" t="s">
        <v>138</v>
      </c>
      <c r="BH18" s="619"/>
      <c r="BI18" s="619"/>
      <c r="BJ18" s="619"/>
      <c r="BK18" s="619"/>
      <c r="BL18" s="619"/>
      <c r="BM18" s="619"/>
      <c r="BN18" s="620"/>
      <c r="BO18" s="673" t="s">
        <v>138</v>
      </c>
      <c r="BP18" s="673"/>
      <c r="BQ18" s="673"/>
      <c r="BR18" s="673"/>
      <c r="BS18" s="624" t="s">
        <v>138</v>
      </c>
      <c r="BT18" s="619"/>
      <c r="BU18" s="619"/>
      <c r="BV18" s="619"/>
      <c r="BW18" s="619"/>
      <c r="BX18" s="619"/>
      <c r="BY18" s="619"/>
      <c r="BZ18" s="619"/>
      <c r="CA18" s="619"/>
      <c r="CB18" s="657"/>
      <c r="CD18" s="613" t="s">
        <v>268</v>
      </c>
      <c r="CE18" s="614"/>
      <c r="CF18" s="614"/>
      <c r="CG18" s="614"/>
      <c r="CH18" s="614"/>
      <c r="CI18" s="614"/>
      <c r="CJ18" s="614"/>
      <c r="CK18" s="614"/>
      <c r="CL18" s="614"/>
      <c r="CM18" s="614"/>
      <c r="CN18" s="614"/>
      <c r="CO18" s="614"/>
      <c r="CP18" s="614"/>
      <c r="CQ18" s="615"/>
      <c r="CR18" s="616">
        <v>26319</v>
      </c>
      <c r="CS18" s="619"/>
      <c r="CT18" s="619"/>
      <c r="CU18" s="619"/>
      <c r="CV18" s="619"/>
      <c r="CW18" s="619"/>
      <c r="CX18" s="619"/>
      <c r="CY18" s="620"/>
      <c r="CZ18" s="673">
        <v>0.2</v>
      </c>
      <c r="DA18" s="673"/>
      <c r="DB18" s="673"/>
      <c r="DC18" s="673"/>
      <c r="DD18" s="624" t="s">
        <v>138</v>
      </c>
      <c r="DE18" s="619"/>
      <c r="DF18" s="619"/>
      <c r="DG18" s="619"/>
      <c r="DH18" s="619"/>
      <c r="DI18" s="619"/>
      <c r="DJ18" s="619"/>
      <c r="DK18" s="619"/>
      <c r="DL18" s="619"/>
      <c r="DM18" s="619"/>
      <c r="DN18" s="619"/>
      <c r="DO18" s="619"/>
      <c r="DP18" s="620"/>
      <c r="DQ18" s="624">
        <v>26319</v>
      </c>
      <c r="DR18" s="619"/>
      <c r="DS18" s="619"/>
      <c r="DT18" s="619"/>
      <c r="DU18" s="619"/>
      <c r="DV18" s="619"/>
      <c r="DW18" s="619"/>
      <c r="DX18" s="619"/>
      <c r="DY18" s="619"/>
      <c r="DZ18" s="619"/>
      <c r="EA18" s="619"/>
      <c r="EB18" s="619"/>
      <c r="EC18" s="657"/>
    </row>
    <row r="19" spans="2:133" ht="11.25" customHeight="1">
      <c r="B19" s="613" t="s">
        <v>269</v>
      </c>
      <c r="C19" s="614"/>
      <c r="D19" s="614"/>
      <c r="E19" s="614"/>
      <c r="F19" s="614"/>
      <c r="G19" s="614"/>
      <c r="H19" s="614"/>
      <c r="I19" s="614"/>
      <c r="J19" s="614"/>
      <c r="K19" s="614"/>
      <c r="L19" s="614"/>
      <c r="M19" s="614"/>
      <c r="N19" s="614"/>
      <c r="O19" s="614"/>
      <c r="P19" s="614"/>
      <c r="Q19" s="615"/>
      <c r="R19" s="616">
        <v>4212812</v>
      </c>
      <c r="S19" s="619"/>
      <c r="T19" s="619"/>
      <c r="U19" s="619"/>
      <c r="V19" s="619"/>
      <c r="W19" s="619"/>
      <c r="X19" s="619"/>
      <c r="Y19" s="620"/>
      <c r="Z19" s="673">
        <v>36.700000000000003</v>
      </c>
      <c r="AA19" s="673"/>
      <c r="AB19" s="673"/>
      <c r="AC19" s="673"/>
      <c r="AD19" s="674">
        <v>4212812</v>
      </c>
      <c r="AE19" s="674"/>
      <c r="AF19" s="674"/>
      <c r="AG19" s="674"/>
      <c r="AH19" s="674"/>
      <c r="AI19" s="674"/>
      <c r="AJ19" s="674"/>
      <c r="AK19" s="674"/>
      <c r="AL19" s="621">
        <v>70.599999999999994</v>
      </c>
      <c r="AM19" s="622"/>
      <c r="AN19" s="622"/>
      <c r="AO19" s="675"/>
      <c r="AP19" s="613" t="s">
        <v>270</v>
      </c>
      <c r="AQ19" s="614"/>
      <c r="AR19" s="614"/>
      <c r="AS19" s="614"/>
      <c r="AT19" s="614"/>
      <c r="AU19" s="614"/>
      <c r="AV19" s="614"/>
      <c r="AW19" s="614"/>
      <c r="AX19" s="614"/>
      <c r="AY19" s="614"/>
      <c r="AZ19" s="614"/>
      <c r="BA19" s="614"/>
      <c r="BB19" s="614"/>
      <c r="BC19" s="614"/>
      <c r="BD19" s="614"/>
      <c r="BE19" s="614"/>
      <c r="BF19" s="615"/>
      <c r="BG19" s="616">
        <v>8686</v>
      </c>
      <c r="BH19" s="619"/>
      <c r="BI19" s="619"/>
      <c r="BJ19" s="619"/>
      <c r="BK19" s="619"/>
      <c r="BL19" s="619"/>
      <c r="BM19" s="619"/>
      <c r="BN19" s="620"/>
      <c r="BO19" s="673">
        <v>0.7</v>
      </c>
      <c r="BP19" s="673"/>
      <c r="BQ19" s="673"/>
      <c r="BR19" s="673"/>
      <c r="BS19" s="624" t="s">
        <v>138</v>
      </c>
      <c r="BT19" s="619"/>
      <c r="BU19" s="619"/>
      <c r="BV19" s="619"/>
      <c r="BW19" s="619"/>
      <c r="BX19" s="619"/>
      <c r="BY19" s="619"/>
      <c r="BZ19" s="619"/>
      <c r="CA19" s="619"/>
      <c r="CB19" s="657"/>
      <c r="CD19" s="613" t="s">
        <v>271</v>
      </c>
      <c r="CE19" s="614"/>
      <c r="CF19" s="614"/>
      <c r="CG19" s="614"/>
      <c r="CH19" s="614"/>
      <c r="CI19" s="614"/>
      <c r="CJ19" s="614"/>
      <c r="CK19" s="614"/>
      <c r="CL19" s="614"/>
      <c r="CM19" s="614"/>
      <c r="CN19" s="614"/>
      <c r="CO19" s="614"/>
      <c r="CP19" s="614"/>
      <c r="CQ19" s="615"/>
      <c r="CR19" s="616" t="s">
        <v>138</v>
      </c>
      <c r="CS19" s="619"/>
      <c r="CT19" s="619"/>
      <c r="CU19" s="619"/>
      <c r="CV19" s="619"/>
      <c r="CW19" s="619"/>
      <c r="CX19" s="619"/>
      <c r="CY19" s="620"/>
      <c r="CZ19" s="673" t="s">
        <v>138</v>
      </c>
      <c r="DA19" s="673"/>
      <c r="DB19" s="673"/>
      <c r="DC19" s="673"/>
      <c r="DD19" s="624" t="s">
        <v>138</v>
      </c>
      <c r="DE19" s="619"/>
      <c r="DF19" s="619"/>
      <c r="DG19" s="619"/>
      <c r="DH19" s="619"/>
      <c r="DI19" s="619"/>
      <c r="DJ19" s="619"/>
      <c r="DK19" s="619"/>
      <c r="DL19" s="619"/>
      <c r="DM19" s="619"/>
      <c r="DN19" s="619"/>
      <c r="DO19" s="619"/>
      <c r="DP19" s="620"/>
      <c r="DQ19" s="624" t="s">
        <v>138</v>
      </c>
      <c r="DR19" s="619"/>
      <c r="DS19" s="619"/>
      <c r="DT19" s="619"/>
      <c r="DU19" s="619"/>
      <c r="DV19" s="619"/>
      <c r="DW19" s="619"/>
      <c r="DX19" s="619"/>
      <c r="DY19" s="619"/>
      <c r="DZ19" s="619"/>
      <c r="EA19" s="619"/>
      <c r="EB19" s="619"/>
      <c r="EC19" s="657"/>
    </row>
    <row r="20" spans="2:133" ht="11.25" customHeight="1">
      <c r="B20" s="613" t="s">
        <v>272</v>
      </c>
      <c r="C20" s="614"/>
      <c r="D20" s="614"/>
      <c r="E20" s="614"/>
      <c r="F20" s="614"/>
      <c r="G20" s="614"/>
      <c r="H20" s="614"/>
      <c r="I20" s="614"/>
      <c r="J20" s="614"/>
      <c r="K20" s="614"/>
      <c r="L20" s="614"/>
      <c r="M20" s="614"/>
      <c r="N20" s="614"/>
      <c r="O20" s="614"/>
      <c r="P20" s="614"/>
      <c r="Q20" s="615"/>
      <c r="R20" s="616">
        <v>369722</v>
      </c>
      <c r="S20" s="619"/>
      <c r="T20" s="619"/>
      <c r="U20" s="619"/>
      <c r="V20" s="619"/>
      <c r="W20" s="619"/>
      <c r="X20" s="619"/>
      <c r="Y20" s="620"/>
      <c r="Z20" s="673">
        <v>3.2</v>
      </c>
      <c r="AA20" s="673"/>
      <c r="AB20" s="673"/>
      <c r="AC20" s="673"/>
      <c r="AD20" s="674" t="s">
        <v>129</v>
      </c>
      <c r="AE20" s="674"/>
      <c r="AF20" s="674"/>
      <c r="AG20" s="674"/>
      <c r="AH20" s="674"/>
      <c r="AI20" s="674"/>
      <c r="AJ20" s="674"/>
      <c r="AK20" s="674"/>
      <c r="AL20" s="621" t="s">
        <v>138</v>
      </c>
      <c r="AM20" s="622"/>
      <c r="AN20" s="622"/>
      <c r="AO20" s="675"/>
      <c r="AP20" s="613" t="s">
        <v>273</v>
      </c>
      <c r="AQ20" s="614"/>
      <c r="AR20" s="614"/>
      <c r="AS20" s="614"/>
      <c r="AT20" s="614"/>
      <c r="AU20" s="614"/>
      <c r="AV20" s="614"/>
      <c r="AW20" s="614"/>
      <c r="AX20" s="614"/>
      <c r="AY20" s="614"/>
      <c r="AZ20" s="614"/>
      <c r="BA20" s="614"/>
      <c r="BB20" s="614"/>
      <c r="BC20" s="614"/>
      <c r="BD20" s="614"/>
      <c r="BE20" s="614"/>
      <c r="BF20" s="615"/>
      <c r="BG20" s="616">
        <v>8686</v>
      </c>
      <c r="BH20" s="619"/>
      <c r="BI20" s="619"/>
      <c r="BJ20" s="619"/>
      <c r="BK20" s="619"/>
      <c r="BL20" s="619"/>
      <c r="BM20" s="619"/>
      <c r="BN20" s="620"/>
      <c r="BO20" s="673">
        <v>0.7</v>
      </c>
      <c r="BP20" s="673"/>
      <c r="BQ20" s="673"/>
      <c r="BR20" s="673"/>
      <c r="BS20" s="624" t="s">
        <v>255</v>
      </c>
      <c r="BT20" s="619"/>
      <c r="BU20" s="619"/>
      <c r="BV20" s="619"/>
      <c r="BW20" s="619"/>
      <c r="BX20" s="619"/>
      <c r="BY20" s="619"/>
      <c r="BZ20" s="619"/>
      <c r="CA20" s="619"/>
      <c r="CB20" s="657"/>
      <c r="CD20" s="613" t="s">
        <v>274</v>
      </c>
      <c r="CE20" s="614"/>
      <c r="CF20" s="614"/>
      <c r="CG20" s="614"/>
      <c r="CH20" s="614"/>
      <c r="CI20" s="614"/>
      <c r="CJ20" s="614"/>
      <c r="CK20" s="614"/>
      <c r="CL20" s="614"/>
      <c r="CM20" s="614"/>
      <c r="CN20" s="614"/>
      <c r="CO20" s="614"/>
      <c r="CP20" s="614"/>
      <c r="CQ20" s="615"/>
      <c r="CR20" s="616">
        <v>11016991</v>
      </c>
      <c r="CS20" s="619"/>
      <c r="CT20" s="619"/>
      <c r="CU20" s="619"/>
      <c r="CV20" s="619"/>
      <c r="CW20" s="619"/>
      <c r="CX20" s="619"/>
      <c r="CY20" s="620"/>
      <c r="CZ20" s="673">
        <v>100</v>
      </c>
      <c r="DA20" s="673"/>
      <c r="DB20" s="673"/>
      <c r="DC20" s="673"/>
      <c r="DD20" s="624">
        <v>2077639</v>
      </c>
      <c r="DE20" s="619"/>
      <c r="DF20" s="619"/>
      <c r="DG20" s="619"/>
      <c r="DH20" s="619"/>
      <c r="DI20" s="619"/>
      <c r="DJ20" s="619"/>
      <c r="DK20" s="619"/>
      <c r="DL20" s="619"/>
      <c r="DM20" s="619"/>
      <c r="DN20" s="619"/>
      <c r="DO20" s="619"/>
      <c r="DP20" s="620"/>
      <c r="DQ20" s="624">
        <v>6732920</v>
      </c>
      <c r="DR20" s="619"/>
      <c r="DS20" s="619"/>
      <c r="DT20" s="619"/>
      <c r="DU20" s="619"/>
      <c r="DV20" s="619"/>
      <c r="DW20" s="619"/>
      <c r="DX20" s="619"/>
      <c r="DY20" s="619"/>
      <c r="DZ20" s="619"/>
      <c r="EA20" s="619"/>
      <c r="EB20" s="619"/>
      <c r="EC20" s="657"/>
    </row>
    <row r="21" spans="2:133" ht="11.25" customHeight="1">
      <c r="B21" s="613" t="s">
        <v>275</v>
      </c>
      <c r="C21" s="614"/>
      <c r="D21" s="614"/>
      <c r="E21" s="614"/>
      <c r="F21" s="614"/>
      <c r="G21" s="614"/>
      <c r="H21" s="614"/>
      <c r="I21" s="614"/>
      <c r="J21" s="614"/>
      <c r="K21" s="614"/>
      <c r="L21" s="614"/>
      <c r="M21" s="614"/>
      <c r="N21" s="614"/>
      <c r="O21" s="614"/>
      <c r="P21" s="614"/>
      <c r="Q21" s="615"/>
      <c r="R21" s="616" t="s">
        <v>138</v>
      </c>
      <c r="S21" s="619"/>
      <c r="T21" s="619"/>
      <c r="U21" s="619"/>
      <c r="V21" s="619"/>
      <c r="W21" s="619"/>
      <c r="X21" s="619"/>
      <c r="Y21" s="620"/>
      <c r="Z21" s="673" t="s">
        <v>138</v>
      </c>
      <c r="AA21" s="673"/>
      <c r="AB21" s="673"/>
      <c r="AC21" s="673"/>
      <c r="AD21" s="674" t="s">
        <v>138</v>
      </c>
      <c r="AE21" s="674"/>
      <c r="AF21" s="674"/>
      <c r="AG21" s="674"/>
      <c r="AH21" s="674"/>
      <c r="AI21" s="674"/>
      <c r="AJ21" s="674"/>
      <c r="AK21" s="674"/>
      <c r="AL21" s="621" t="s">
        <v>138</v>
      </c>
      <c r="AM21" s="622"/>
      <c r="AN21" s="622"/>
      <c r="AO21" s="675"/>
      <c r="AP21" s="613" t="s">
        <v>276</v>
      </c>
      <c r="AQ21" s="705"/>
      <c r="AR21" s="705"/>
      <c r="AS21" s="705"/>
      <c r="AT21" s="705"/>
      <c r="AU21" s="705"/>
      <c r="AV21" s="705"/>
      <c r="AW21" s="705"/>
      <c r="AX21" s="705"/>
      <c r="AY21" s="705"/>
      <c r="AZ21" s="705"/>
      <c r="BA21" s="705"/>
      <c r="BB21" s="705"/>
      <c r="BC21" s="705"/>
      <c r="BD21" s="705"/>
      <c r="BE21" s="705"/>
      <c r="BF21" s="706"/>
      <c r="BG21" s="616">
        <v>8686</v>
      </c>
      <c r="BH21" s="619"/>
      <c r="BI21" s="619"/>
      <c r="BJ21" s="619"/>
      <c r="BK21" s="619"/>
      <c r="BL21" s="619"/>
      <c r="BM21" s="619"/>
      <c r="BN21" s="620"/>
      <c r="BO21" s="673">
        <v>0.7</v>
      </c>
      <c r="BP21" s="673"/>
      <c r="BQ21" s="673"/>
      <c r="BR21" s="673"/>
      <c r="BS21" s="624" t="s">
        <v>138</v>
      </c>
      <c r="BT21" s="619"/>
      <c r="BU21" s="619"/>
      <c r="BV21" s="619"/>
      <c r="BW21" s="619"/>
      <c r="BX21" s="619"/>
      <c r="BY21" s="619"/>
      <c r="BZ21" s="619"/>
      <c r="CA21" s="619"/>
      <c r="CB21" s="657"/>
      <c r="CD21" s="628"/>
      <c r="CE21" s="629"/>
      <c r="CF21" s="629"/>
      <c r="CG21" s="629"/>
      <c r="CH21" s="629"/>
      <c r="CI21" s="629"/>
      <c r="CJ21" s="629"/>
      <c r="CK21" s="629"/>
      <c r="CL21" s="629"/>
      <c r="CM21" s="629"/>
      <c r="CN21" s="629"/>
      <c r="CO21" s="629"/>
      <c r="CP21" s="629"/>
      <c r="CQ21" s="630"/>
      <c r="CR21" s="712"/>
      <c r="CS21" s="713"/>
      <c r="CT21" s="713"/>
      <c r="CU21" s="713"/>
      <c r="CV21" s="713"/>
      <c r="CW21" s="713"/>
      <c r="CX21" s="713"/>
      <c r="CY21" s="714"/>
      <c r="CZ21" s="715"/>
      <c r="DA21" s="715"/>
      <c r="DB21" s="715"/>
      <c r="DC21" s="715"/>
      <c r="DD21" s="716"/>
      <c r="DE21" s="713"/>
      <c r="DF21" s="713"/>
      <c r="DG21" s="713"/>
      <c r="DH21" s="713"/>
      <c r="DI21" s="713"/>
      <c r="DJ21" s="713"/>
      <c r="DK21" s="713"/>
      <c r="DL21" s="713"/>
      <c r="DM21" s="713"/>
      <c r="DN21" s="713"/>
      <c r="DO21" s="713"/>
      <c r="DP21" s="714"/>
      <c r="DQ21" s="716"/>
      <c r="DR21" s="713"/>
      <c r="DS21" s="713"/>
      <c r="DT21" s="713"/>
      <c r="DU21" s="713"/>
      <c r="DV21" s="713"/>
      <c r="DW21" s="713"/>
      <c r="DX21" s="713"/>
      <c r="DY21" s="713"/>
      <c r="DZ21" s="713"/>
      <c r="EA21" s="713"/>
      <c r="EB21" s="713"/>
      <c r="EC21" s="720"/>
    </row>
    <row r="22" spans="2:133" ht="11.25" customHeight="1">
      <c r="B22" s="613" t="s">
        <v>277</v>
      </c>
      <c r="C22" s="614"/>
      <c r="D22" s="614"/>
      <c r="E22" s="614"/>
      <c r="F22" s="614"/>
      <c r="G22" s="614"/>
      <c r="H22" s="614"/>
      <c r="I22" s="614"/>
      <c r="J22" s="614"/>
      <c r="K22" s="614"/>
      <c r="L22" s="614"/>
      <c r="M22" s="614"/>
      <c r="N22" s="614"/>
      <c r="O22" s="614"/>
      <c r="P22" s="614"/>
      <c r="Q22" s="615"/>
      <c r="R22" s="616">
        <v>6242148</v>
      </c>
      <c r="S22" s="619"/>
      <c r="T22" s="619"/>
      <c r="U22" s="619"/>
      <c r="V22" s="619"/>
      <c r="W22" s="619"/>
      <c r="X22" s="619"/>
      <c r="Y22" s="620"/>
      <c r="Z22" s="673">
        <v>54.3</v>
      </c>
      <c r="AA22" s="673"/>
      <c r="AB22" s="673"/>
      <c r="AC22" s="673"/>
      <c r="AD22" s="674">
        <v>5872426</v>
      </c>
      <c r="AE22" s="674"/>
      <c r="AF22" s="674"/>
      <c r="AG22" s="674"/>
      <c r="AH22" s="674"/>
      <c r="AI22" s="674"/>
      <c r="AJ22" s="674"/>
      <c r="AK22" s="674"/>
      <c r="AL22" s="621">
        <v>98.4</v>
      </c>
      <c r="AM22" s="622"/>
      <c r="AN22" s="622"/>
      <c r="AO22" s="675"/>
      <c r="AP22" s="613" t="s">
        <v>278</v>
      </c>
      <c r="AQ22" s="705"/>
      <c r="AR22" s="705"/>
      <c r="AS22" s="705"/>
      <c r="AT22" s="705"/>
      <c r="AU22" s="705"/>
      <c r="AV22" s="705"/>
      <c r="AW22" s="705"/>
      <c r="AX22" s="705"/>
      <c r="AY22" s="705"/>
      <c r="AZ22" s="705"/>
      <c r="BA22" s="705"/>
      <c r="BB22" s="705"/>
      <c r="BC22" s="705"/>
      <c r="BD22" s="705"/>
      <c r="BE22" s="705"/>
      <c r="BF22" s="706"/>
      <c r="BG22" s="616" t="s">
        <v>138</v>
      </c>
      <c r="BH22" s="619"/>
      <c r="BI22" s="619"/>
      <c r="BJ22" s="619"/>
      <c r="BK22" s="619"/>
      <c r="BL22" s="619"/>
      <c r="BM22" s="619"/>
      <c r="BN22" s="620"/>
      <c r="BO22" s="673" t="s">
        <v>138</v>
      </c>
      <c r="BP22" s="673"/>
      <c r="BQ22" s="673"/>
      <c r="BR22" s="673"/>
      <c r="BS22" s="624" t="s">
        <v>138</v>
      </c>
      <c r="BT22" s="619"/>
      <c r="BU22" s="619"/>
      <c r="BV22" s="619"/>
      <c r="BW22" s="619"/>
      <c r="BX22" s="619"/>
      <c r="BY22" s="619"/>
      <c r="BZ22" s="619"/>
      <c r="CA22" s="619"/>
      <c r="CB22" s="657"/>
      <c r="CD22" s="685" t="s">
        <v>279</v>
      </c>
      <c r="CE22" s="686"/>
      <c r="CF22" s="686"/>
      <c r="CG22" s="686"/>
      <c r="CH22" s="686"/>
      <c r="CI22" s="686"/>
      <c r="CJ22" s="686"/>
      <c r="CK22" s="686"/>
      <c r="CL22" s="686"/>
      <c r="CM22" s="686"/>
      <c r="CN22" s="686"/>
      <c r="CO22" s="686"/>
      <c r="CP22" s="686"/>
      <c r="CQ22" s="686"/>
      <c r="CR22" s="686"/>
      <c r="CS22" s="686"/>
      <c r="CT22" s="686"/>
      <c r="CU22" s="686"/>
      <c r="CV22" s="686"/>
      <c r="CW22" s="686"/>
      <c r="CX22" s="686"/>
      <c r="CY22" s="686"/>
      <c r="CZ22" s="686"/>
      <c r="DA22" s="686"/>
      <c r="DB22" s="686"/>
      <c r="DC22" s="686"/>
      <c r="DD22" s="686"/>
      <c r="DE22" s="686"/>
      <c r="DF22" s="686"/>
      <c r="DG22" s="686"/>
      <c r="DH22" s="686"/>
      <c r="DI22" s="686"/>
      <c r="DJ22" s="686"/>
      <c r="DK22" s="686"/>
      <c r="DL22" s="686"/>
      <c r="DM22" s="686"/>
      <c r="DN22" s="686"/>
      <c r="DO22" s="686"/>
      <c r="DP22" s="686"/>
      <c r="DQ22" s="686"/>
      <c r="DR22" s="686"/>
      <c r="DS22" s="686"/>
      <c r="DT22" s="686"/>
      <c r="DU22" s="686"/>
      <c r="DV22" s="686"/>
      <c r="DW22" s="686"/>
      <c r="DX22" s="686"/>
      <c r="DY22" s="686"/>
      <c r="DZ22" s="686"/>
      <c r="EA22" s="686"/>
      <c r="EB22" s="686"/>
      <c r="EC22" s="687"/>
    </row>
    <row r="23" spans="2:133" ht="11.25" customHeight="1">
      <c r="B23" s="613" t="s">
        <v>280</v>
      </c>
      <c r="C23" s="614"/>
      <c r="D23" s="614"/>
      <c r="E23" s="614"/>
      <c r="F23" s="614"/>
      <c r="G23" s="614"/>
      <c r="H23" s="614"/>
      <c r="I23" s="614"/>
      <c r="J23" s="614"/>
      <c r="K23" s="614"/>
      <c r="L23" s="614"/>
      <c r="M23" s="614"/>
      <c r="N23" s="614"/>
      <c r="O23" s="614"/>
      <c r="P23" s="614"/>
      <c r="Q23" s="615"/>
      <c r="R23" s="616">
        <v>1474</v>
      </c>
      <c r="S23" s="619"/>
      <c r="T23" s="619"/>
      <c r="U23" s="619"/>
      <c r="V23" s="619"/>
      <c r="W23" s="619"/>
      <c r="X23" s="619"/>
      <c r="Y23" s="620"/>
      <c r="Z23" s="673">
        <v>0</v>
      </c>
      <c r="AA23" s="673"/>
      <c r="AB23" s="673"/>
      <c r="AC23" s="673"/>
      <c r="AD23" s="674">
        <v>1474</v>
      </c>
      <c r="AE23" s="674"/>
      <c r="AF23" s="674"/>
      <c r="AG23" s="674"/>
      <c r="AH23" s="674"/>
      <c r="AI23" s="674"/>
      <c r="AJ23" s="674"/>
      <c r="AK23" s="674"/>
      <c r="AL23" s="621">
        <v>0</v>
      </c>
      <c r="AM23" s="622"/>
      <c r="AN23" s="622"/>
      <c r="AO23" s="675"/>
      <c r="AP23" s="613" t="s">
        <v>281</v>
      </c>
      <c r="AQ23" s="705"/>
      <c r="AR23" s="705"/>
      <c r="AS23" s="705"/>
      <c r="AT23" s="705"/>
      <c r="AU23" s="705"/>
      <c r="AV23" s="705"/>
      <c r="AW23" s="705"/>
      <c r="AX23" s="705"/>
      <c r="AY23" s="705"/>
      <c r="AZ23" s="705"/>
      <c r="BA23" s="705"/>
      <c r="BB23" s="705"/>
      <c r="BC23" s="705"/>
      <c r="BD23" s="705"/>
      <c r="BE23" s="705"/>
      <c r="BF23" s="706"/>
      <c r="BG23" s="616" t="s">
        <v>129</v>
      </c>
      <c r="BH23" s="619"/>
      <c r="BI23" s="619"/>
      <c r="BJ23" s="619"/>
      <c r="BK23" s="619"/>
      <c r="BL23" s="619"/>
      <c r="BM23" s="619"/>
      <c r="BN23" s="620"/>
      <c r="BO23" s="673" t="s">
        <v>138</v>
      </c>
      <c r="BP23" s="673"/>
      <c r="BQ23" s="673"/>
      <c r="BR23" s="673"/>
      <c r="BS23" s="624" t="s">
        <v>138</v>
      </c>
      <c r="BT23" s="619"/>
      <c r="BU23" s="619"/>
      <c r="BV23" s="619"/>
      <c r="BW23" s="619"/>
      <c r="BX23" s="619"/>
      <c r="BY23" s="619"/>
      <c r="BZ23" s="619"/>
      <c r="CA23" s="619"/>
      <c r="CB23" s="657"/>
      <c r="CD23" s="685" t="s">
        <v>220</v>
      </c>
      <c r="CE23" s="686"/>
      <c r="CF23" s="686"/>
      <c r="CG23" s="686"/>
      <c r="CH23" s="686"/>
      <c r="CI23" s="686"/>
      <c r="CJ23" s="686"/>
      <c r="CK23" s="686"/>
      <c r="CL23" s="686"/>
      <c r="CM23" s="686"/>
      <c r="CN23" s="686"/>
      <c r="CO23" s="686"/>
      <c r="CP23" s="686"/>
      <c r="CQ23" s="687"/>
      <c r="CR23" s="685" t="s">
        <v>282</v>
      </c>
      <c r="CS23" s="686"/>
      <c r="CT23" s="686"/>
      <c r="CU23" s="686"/>
      <c r="CV23" s="686"/>
      <c r="CW23" s="686"/>
      <c r="CX23" s="686"/>
      <c r="CY23" s="687"/>
      <c r="CZ23" s="685" t="s">
        <v>283</v>
      </c>
      <c r="DA23" s="686"/>
      <c r="DB23" s="686"/>
      <c r="DC23" s="687"/>
      <c r="DD23" s="685" t="s">
        <v>284</v>
      </c>
      <c r="DE23" s="686"/>
      <c r="DF23" s="686"/>
      <c r="DG23" s="686"/>
      <c r="DH23" s="686"/>
      <c r="DI23" s="686"/>
      <c r="DJ23" s="686"/>
      <c r="DK23" s="687"/>
      <c r="DL23" s="717" t="s">
        <v>285</v>
      </c>
      <c r="DM23" s="718"/>
      <c r="DN23" s="718"/>
      <c r="DO23" s="718"/>
      <c r="DP23" s="718"/>
      <c r="DQ23" s="718"/>
      <c r="DR23" s="718"/>
      <c r="DS23" s="718"/>
      <c r="DT23" s="718"/>
      <c r="DU23" s="718"/>
      <c r="DV23" s="719"/>
      <c r="DW23" s="685" t="s">
        <v>286</v>
      </c>
      <c r="DX23" s="686"/>
      <c r="DY23" s="686"/>
      <c r="DZ23" s="686"/>
      <c r="EA23" s="686"/>
      <c r="EB23" s="686"/>
      <c r="EC23" s="687"/>
    </row>
    <row r="24" spans="2:133" ht="11.25" customHeight="1">
      <c r="B24" s="613" t="s">
        <v>287</v>
      </c>
      <c r="C24" s="614"/>
      <c r="D24" s="614"/>
      <c r="E24" s="614"/>
      <c r="F24" s="614"/>
      <c r="G24" s="614"/>
      <c r="H24" s="614"/>
      <c r="I24" s="614"/>
      <c r="J24" s="614"/>
      <c r="K24" s="614"/>
      <c r="L24" s="614"/>
      <c r="M24" s="614"/>
      <c r="N24" s="614"/>
      <c r="O24" s="614"/>
      <c r="P24" s="614"/>
      <c r="Q24" s="615"/>
      <c r="R24" s="616">
        <v>60583</v>
      </c>
      <c r="S24" s="619"/>
      <c r="T24" s="619"/>
      <c r="U24" s="619"/>
      <c r="V24" s="619"/>
      <c r="W24" s="619"/>
      <c r="X24" s="619"/>
      <c r="Y24" s="620"/>
      <c r="Z24" s="673">
        <v>0.5</v>
      </c>
      <c r="AA24" s="673"/>
      <c r="AB24" s="673"/>
      <c r="AC24" s="673"/>
      <c r="AD24" s="674" t="s">
        <v>138</v>
      </c>
      <c r="AE24" s="674"/>
      <c r="AF24" s="674"/>
      <c r="AG24" s="674"/>
      <c r="AH24" s="674"/>
      <c r="AI24" s="674"/>
      <c r="AJ24" s="674"/>
      <c r="AK24" s="674"/>
      <c r="AL24" s="621" t="s">
        <v>138</v>
      </c>
      <c r="AM24" s="622"/>
      <c r="AN24" s="622"/>
      <c r="AO24" s="675"/>
      <c r="AP24" s="613" t="s">
        <v>288</v>
      </c>
      <c r="AQ24" s="705"/>
      <c r="AR24" s="705"/>
      <c r="AS24" s="705"/>
      <c r="AT24" s="705"/>
      <c r="AU24" s="705"/>
      <c r="AV24" s="705"/>
      <c r="AW24" s="705"/>
      <c r="AX24" s="705"/>
      <c r="AY24" s="705"/>
      <c r="AZ24" s="705"/>
      <c r="BA24" s="705"/>
      <c r="BB24" s="705"/>
      <c r="BC24" s="705"/>
      <c r="BD24" s="705"/>
      <c r="BE24" s="705"/>
      <c r="BF24" s="706"/>
      <c r="BG24" s="616" t="s">
        <v>138</v>
      </c>
      <c r="BH24" s="619"/>
      <c r="BI24" s="619"/>
      <c r="BJ24" s="619"/>
      <c r="BK24" s="619"/>
      <c r="BL24" s="619"/>
      <c r="BM24" s="619"/>
      <c r="BN24" s="620"/>
      <c r="BO24" s="673" t="s">
        <v>129</v>
      </c>
      <c r="BP24" s="673"/>
      <c r="BQ24" s="673"/>
      <c r="BR24" s="673"/>
      <c r="BS24" s="624" t="s">
        <v>138</v>
      </c>
      <c r="BT24" s="619"/>
      <c r="BU24" s="619"/>
      <c r="BV24" s="619"/>
      <c r="BW24" s="619"/>
      <c r="BX24" s="619"/>
      <c r="BY24" s="619"/>
      <c r="BZ24" s="619"/>
      <c r="CA24" s="619"/>
      <c r="CB24" s="657"/>
      <c r="CD24" s="682" t="s">
        <v>289</v>
      </c>
      <c r="CE24" s="683"/>
      <c r="CF24" s="683"/>
      <c r="CG24" s="683"/>
      <c r="CH24" s="683"/>
      <c r="CI24" s="683"/>
      <c r="CJ24" s="683"/>
      <c r="CK24" s="683"/>
      <c r="CL24" s="683"/>
      <c r="CM24" s="683"/>
      <c r="CN24" s="683"/>
      <c r="CO24" s="683"/>
      <c r="CP24" s="683"/>
      <c r="CQ24" s="684"/>
      <c r="CR24" s="676">
        <v>4571232</v>
      </c>
      <c r="CS24" s="677"/>
      <c r="CT24" s="677"/>
      <c r="CU24" s="677"/>
      <c r="CV24" s="677"/>
      <c r="CW24" s="677"/>
      <c r="CX24" s="677"/>
      <c r="CY24" s="708"/>
      <c r="CZ24" s="709">
        <v>41.5</v>
      </c>
      <c r="DA24" s="692"/>
      <c r="DB24" s="692"/>
      <c r="DC24" s="711"/>
      <c r="DD24" s="707">
        <v>3257371</v>
      </c>
      <c r="DE24" s="677"/>
      <c r="DF24" s="677"/>
      <c r="DG24" s="677"/>
      <c r="DH24" s="677"/>
      <c r="DI24" s="677"/>
      <c r="DJ24" s="677"/>
      <c r="DK24" s="708"/>
      <c r="DL24" s="707">
        <v>3253910</v>
      </c>
      <c r="DM24" s="677"/>
      <c r="DN24" s="677"/>
      <c r="DO24" s="677"/>
      <c r="DP24" s="677"/>
      <c r="DQ24" s="677"/>
      <c r="DR24" s="677"/>
      <c r="DS24" s="677"/>
      <c r="DT24" s="677"/>
      <c r="DU24" s="677"/>
      <c r="DV24" s="708"/>
      <c r="DW24" s="709">
        <v>52.3</v>
      </c>
      <c r="DX24" s="692"/>
      <c r="DY24" s="692"/>
      <c r="DZ24" s="692"/>
      <c r="EA24" s="692"/>
      <c r="EB24" s="692"/>
      <c r="EC24" s="710"/>
    </row>
    <row r="25" spans="2:133" ht="11.25" customHeight="1">
      <c r="B25" s="613" t="s">
        <v>290</v>
      </c>
      <c r="C25" s="614"/>
      <c r="D25" s="614"/>
      <c r="E25" s="614"/>
      <c r="F25" s="614"/>
      <c r="G25" s="614"/>
      <c r="H25" s="614"/>
      <c r="I25" s="614"/>
      <c r="J25" s="614"/>
      <c r="K25" s="614"/>
      <c r="L25" s="614"/>
      <c r="M25" s="614"/>
      <c r="N25" s="614"/>
      <c r="O25" s="614"/>
      <c r="P25" s="614"/>
      <c r="Q25" s="615"/>
      <c r="R25" s="616">
        <v>212481</v>
      </c>
      <c r="S25" s="619"/>
      <c r="T25" s="619"/>
      <c r="U25" s="619"/>
      <c r="V25" s="619"/>
      <c r="W25" s="619"/>
      <c r="X25" s="619"/>
      <c r="Y25" s="620"/>
      <c r="Z25" s="673">
        <v>1.8</v>
      </c>
      <c r="AA25" s="673"/>
      <c r="AB25" s="673"/>
      <c r="AC25" s="673"/>
      <c r="AD25" s="674">
        <v>2782</v>
      </c>
      <c r="AE25" s="674"/>
      <c r="AF25" s="674"/>
      <c r="AG25" s="674"/>
      <c r="AH25" s="674"/>
      <c r="AI25" s="674"/>
      <c r="AJ25" s="674"/>
      <c r="AK25" s="674"/>
      <c r="AL25" s="621">
        <v>0</v>
      </c>
      <c r="AM25" s="622"/>
      <c r="AN25" s="622"/>
      <c r="AO25" s="675"/>
      <c r="AP25" s="613" t="s">
        <v>291</v>
      </c>
      <c r="AQ25" s="705"/>
      <c r="AR25" s="705"/>
      <c r="AS25" s="705"/>
      <c r="AT25" s="705"/>
      <c r="AU25" s="705"/>
      <c r="AV25" s="705"/>
      <c r="AW25" s="705"/>
      <c r="AX25" s="705"/>
      <c r="AY25" s="705"/>
      <c r="AZ25" s="705"/>
      <c r="BA25" s="705"/>
      <c r="BB25" s="705"/>
      <c r="BC25" s="705"/>
      <c r="BD25" s="705"/>
      <c r="BE25" s="705"/>
      <c r="BF25" s="706"/>
      <c r="BG25" s="616" t="s">
        <v>138</v>
      </c>
      <c r="BH25" s="619"/>
      <c r="BI25" s="619"/>
      <c r="BJ25" s="619"/>
      <c r="BK25" s="619"/>
      <c r="BL25" s="619"/>
      <c r="BM25" s="619"/>
      <c r="BN25" s="620"/>
      <c r="BO25" s="673" t="s">
        <v>138</v>
      </c>
      <c r="BP25" s="673"/>
      <c r="BQ25" s="673"/>
      <c r="BR25" s="673"/>
      <c r="BS25" s="624" t="s">
        <v>138</v>
      </c>
      <c r="BT25" s="619"/>
      <c r="BU25" s="619"/>
      <c r="BV25" s="619"/>
      <c r="BW25" s="619"/>
      <c r="BX25" s="619"/>
      <c r="BY25" s="619"/>
      <c r="BZ25" s="619"/>
      <c r="CA25" s="619"/>
      <c r="CB25" s="657"/>
      <c r="CD25" s="613" t="s">
        <v>292</v>
      </c>
      <c r="CE25" s="614"/>
      <c r="CF25" s="614"/>
      <c r="CG25" s="614"/>
      <c r="CH25" s="614"/>
      <c r="CI25" s="614"/>
      <c r="CJ25" s="614"/>
      <c r="CK25" s="614"/>
      <c r="CL25" s="614"/>
      <c r="CM25" s="614"/>
      <c r="CN25" s="614"/>
      <c r="CO25" s="614"/>
      <c r="CP25" s="614"/>
      <c r="CQ25" s="615"/>
      <c r="CR25" s="616">
        <v>1308041</v>
      </c>
      <c r="CS25" s="617"/>
      <c r="CT25" s="617"/>
      <c r="CU25" s="617"/>
      <c r="CV25" s="617"/>
      <c r="CW25" s="617"/>
      <c r="CX25" s="617"/>
      <c r="CY25" s="618"/>
      <c r="CZ25" s="621">
        <v>11.9</v>
      </c>
      <c r="DA25" s="650"/>
      <c r="DB25" s="650"/>
      <c r="DC25" s="651"/>
      <c r="DD25" s="624">
        <v>1251193</v>
      </c>
      <c r="DE25" s="617"/>
      <c r="DF25" s="617"/>
      <c r="DG25" s="617"/>
      <c r="DH25" s="617"/>
      <c r="DI25" s="617"/>
      <c r="DJ25" s="617"/>
      <c r="DK25" s="618"/>
      <c r="DL25" s="624">
        <v>1247732</v>
      </c>
      <c r="DM25" s="617"/>
      <c r="DN25" s="617"/>
      <c r="DO25" s="617"/>
      <c r="DP25" s="617"/>
      <c r="DQ25" s="617"/>
      <c r="DR25" s="617"/>
      <c r="DS25" s="617"/>
      <c r="DT25" s="617"/>
      <c r="DU25" s="617"/>
      <c r="DV25" s="618"/>
      <c r="DW25" s="621">
        <v>20.100000000000001</v>
      </c>
      <c r="DX25" s="650"/>
      <c r="DY25" s="650"/>
      <c r="DZ25" s="650"/>
      <c r="EA25" s="650"/>
      <c r="EB25" s="650"/>
      <c r="EC25" s="652"/>
    </row>
    <row r="26" spans="2:133" ht="11.25" customHeight="1">
      <c r="B26" s="613" t="s">
        <v>293</v>
      </c>
      <c r="C26" s="614"/>
      <c r="D26" s="614"/>
      <c r="E26" s="614"/>
      <c r="F26" s="614"/>
      <c r="G26" s="614"/>
      <c r="H26" s="614"/>
      <c r="I26" s="614"/>
      <c r="J26" s="614"/>
      <c r="K26" s="614"/>
      <c r="L26" s="614"/>
      <c r="M26" s="614"/>
      <c r="N26" s="614"/>
      <c r="O26" s="614"/>
      <c r="P26" s="614"/>
      <c r="Q26" s="615"/>
      <c r="R26" s="616">
        <v>46347</v>
      </c>
      <c r="S26" s="619"/>
      <c r="T26" s="619"/>
      <c r="U26" s="619"/>
      <c r="V26" s="619"/>
      <c r="W26" s="619"/>
      <c r="X26" s="619"/>
      <c r="Y26" s="620"/>
      <c r="Z26" s="673">
        <v>0.4</v>
      </c>
      <c r="AA26" s="673"/>
      <c r="AB26" s="673"/>
      <c r="AC26" s="673"/>
      <c r="AD26" s="674">
        <v>592</v>
      </c>
      <c r="AE26" s="674"/>
      <c r="AF26" s="674"/>
      <c r="AG26" s="674"/>
      <c r="AH26" s="674"/>
      <c r="AI26" s="674"/>
      <c r="AJ26" s="674"/>
      <c r="AK26" s="674"/>
      <c r="AL26" s="621">
        <v>0</v>
      </c>
      <c r="AM26" s="622"/>
      <c r="AN26" s="622"/>
      <c r="AO26" s="675"/>
      <c r="AP26" s="613" t="s">
        <v>294</v>
      </c>
      <c r="AQ26" s="705"/>
      <c r="AR26" s="705"/>
      <c r="AS26" s="705"/>
      <c r="AT26" s="705"/>
      <c r="AU26" s="705"/>
      <c r="AV26" s="705"/>
      <c r="AW26" s="705"/>
      <c r="AX26" s="705"/>
      <c r="AY26" s="705"/>
      <c r="AZ26" s="705"/>
      <c r="BA26" s="705"/>
      <c r="BB26" s="705"/>
      <c r="BC26" s="705"/>
      <c r="BD26" s="705"/>
      <c r="BE26" s="705"/>
      <c r="BF26" s="706"/>
      <c r="BG26" s="616" t="s">
        <v>138</v>
      </c>
      <c r="BH26" s="619"/>
      <c r="BI26" s="619"/>
      <c r="BJ26" s="619"/>
      <c r="BK26" s="619"/>
      <c r="BL26" s="619"/>
      <c r="BM26" s="619"/>
      <c r="BN26" s="620"/>
      <c r="BO26" s="673" t="s">
        <v>129</v>
      </c>
      <c r="BP26" s="673"/>
      <c r="BQ26" s="673"/>
      <c r="BR26" s="673"/>
      <c r="BS26" s="624" t="s">
        <v>138</v>
      </c>
      <c r="BT26" s="619"/>
      <c r="BU26" s="619"/>
      <c r="BV26" s="619"/>
      <c r="BW26" s="619"/>
      <c r="BX26" s="619"/>
      <c r="BY26" s="619"/>
      <c r="BZ26" s="619"/>
      <c r="CA26" s="619"/>
      <c r="CB26" s="657"/>
      <c r="CD26" s="613" t="s">
        <v>295</v>
      </c>
      <c r="CE26" s="614"/>
      <c r="CF26" s="614"/>
      <c r="CG26" s="614"/>
      <c r="CH26" s="614"/>
      <c r="CI26" s="614"/>
      <c r="CJ26" s="614"/>
      <c r="CK26" s="614"/>
      <c r="CL26" s="614"/>
      <c r="CM26" s="614"/>
      <c r="CN26" s="614"/>
      <c r="CO26" s="614"/>
      <c r="CP26" s="614"/>
      <c r="CQ26" s="615"/>
      <c r="CR26" s="616">
        <v>811827</v>
      </c>
      <c r="CS26" s="619"/>
      <c r="CT26" s="619"/>
      <c r="CU26" s="619"/>
      <c r="CV26" s="619"/>
      <c r="CW26" s="619"/>
      <c r="CX26" s="619"/>
      <c r="CY26" s="620"/>
      <c r="CZ26" s="621">
        <v>7.4</v>
      </c>
      <c r="DA26" s="650"/>
      <c r="DB26" s="650"/>
      <c r="DC26" s="651"/>
      <c r="DD26" s="624">
        <v>765595</v>
      </c>
      <c r="DE26" s="619"/>
      <c r="DF26" s="619"/>
      <c r="DG26" s="619"/>
      <c r="DH26" s="619"/>
      <c r="DI26" s="619"/>
      <c r="DJ26" s="619"/>
      <c r="DK26" s="620"/>
      <c r="DL26" s="624" t="s">
        <v>138</v>
      </c>
      <c r="DM26" s="619"/>
      <c r="DN26" s="619"/>
      <c r="DO26" s="619"/>
      <c r="DP26" s="619"/>
      <c r="DQ26" s="619"/>
      <c r="DR26" s="619"/>
      <c r="DS26" s="619"/>
      <c r="DT26" s="619"/>
      <c r="DU26" s="619"/>
      <c r="DV26" s="620"/>
      <c r="DW26" s="621" t="s">
        <v>138</v>
      </c>
      <c r="DX26" s="650"/>
      <c r="DY26" s="650"/>
      <c r="DZ26" s="650"/>
      <c r="EA26" s="650"/>
      <c r="EB26" s="650"/>
      <c r="EC26" s="652"/>
    </row>
    <row r="27" spans="2:133" ht="11.25" customHeight="1">
      <c r="B27" s="613" t="s">
        <v>296</v>
      </c>
      <c r="C27" s="614"/>
      <c r="D27" s="614"/>
      <c r="E27" s="614"/>
      <c r="F27" s="614"/>
      <c r="G27" s="614"/>
      <c r="H27" s="614"/>
      <c r="I27" s="614"/>
      <c r="J27" s="614"/>
      <c r="K27" s="614"/>
      <c r="L27" s="614"/>
      <c r="M27" s="614"/>
      <c r="N27" s="614"/>
      <c r="O27" s="614"/>
      <c r="P27" s="614"/>
      <c r="Q27" s="615"/>
      <c r="R27" s="616">
        <v>1064188</v>
      </c>
      <c r="S27" s="619"/>
      <c r="T27" s="619"/>
      <c r="U27" s="619"/>
      <c r="V27" s="619"/>
      <c r="W27" s="619"/>
      <c r="X27" s="619"/>
      <c r="Y27" s="620"/>
      <c r="Z27" s="673">
        <v>9.3000000000000007</v>
      </c>
      <c r="AA27" s="673"/>
      <c r="AB27" s="673"/>
      <c r="AC27" s="673"/>
      <c r="AD27" s="674" t="s">
        <v>138</v>
      </c>
      <c r="AE27" s="674"/>
      <c r="AF27" s="674"/>
      <c r="AG27" s="674"/>
      <c r="AH27" s="674"/>
      <c r="AI27" s="674"/>
      <c r="AJ27" s="674"/>
      <c r="AK27" s="674"/>
      <c r="AL27" s="621" t="s">
        <v>129</v>
      </c>
      <c r="AM27" s="622"/>
      <c r="AN27" s="622"/>
      <c r="AO27" s="675"/>
      <c r="AP27" s="613" t="s">
        <v>297</v>
      </c>
      <c r="AQ27" s="614"/>
      <c r="AR27" s="614"/>
      <c r="AS27" s="614"/>
      <c r="AT27" s="614"/>
      <c r="AU27" s="614"/>
      <c r="AV27" s="614"/>
      <c r="AW27" s="614"/>
      <c r="AX27" s="614"/>
      <c r="AY27" s="614"/>
      <c r="AZ27" s="614"/>
      <c r="BA27" s="614"/>
      <c r="BB27" s="614"/>
      <c r="BC27" s="614"/>
      <c r="BD27" s="614"/>
      <c r="BE27" s="614"/>
      <c r="BF27" s="615"/>
      <c r="BG27" s="616">
        <v>1314762</v>
      </c>
      <c r="BH27" s="619"/>
      <c r="BI27" s="619"/>
      <c r="BJ27" s="619"/>
      <c r="BK27" s="619"/>
      <c r="BL27" s="619"/>
      <c r="BM27" s="619"/>
      <c r="BN27" s="620"/>
      <c r="BO27" s="673">
        <v>100</v>
      </c>
      <c r="BP27" s="673"/>
      <c r="BQ27" s="673"/>
      <c r="BR27" s="673"/>
      <c r="BS27" s="624" t="s">
        <v>138</v>
      </c>
      <c r="BT27" s="619"/>
      <c r="BU27" s="619"/>
      <c r="BV27" s="619"/>
      <c r="BW27" s="619"/>
      <c r="BX27" s="619"/>
      <c r="BY27" s="619"/>
      <c r="BZ27" s="619"/>
      <c r="CA27" s="619"/>
      <c r="CB27" s="657"/>
      <c r="CD27" s="613" t="s">
        <v>298</v>
      </c>
      <c r="CE27" s="614"/>
      <c r="CF27" s="614"/>
      <c r="CG27" s="614"/>
      <c r="CH27" s="614"/>
      <c r="CI27" s="614"/>
      <c r="CJ27" s="614"/>
      <c r="CK27" s="614"/>
      <c r="CL27" s="614"/>
      <c r="CM27" s="614"/>
      <c r="CN27" s="614"/>
      <c r="CO27" s="614"/>
      <c r="CP27" s="614"/>
      <c r="CQ27" s="615"/>
      <c r="CR27" s="616">
        <v>1678217</v>
      </c>
      <c r="CS27" s="617"/>
      <c r="CT27" s="617"/>
      <c r="CU27" s="617"/>
      <c r="CV27" s="617"/>
      <c r="CW27" s="617"/>
      <c r="CX27" s="617"/>
      <c r="CY27" s="618"/>
      <c r="CZ27" s="621">
        <v>15.2</v>
      </c>
      <c r="DA27" s="650"/>
      <c r="DB27" s="650"/>
      <c r="DC27" s="651"/>
      <c r="DD27" s="624">
        <v>474866</v>
      </c>
      <c r="DE27" s="617"/>
      <c r="DF27" s="617"/>
      <c r="DG27" s="617"/>
      <c r="DH27" s="617"/>
      <c r="DI27" s="617"/>
      <c r="DJ27" s="617"/>
      <c r="DK27" s="618"/>
      <c r="DL27" s="624">
        <v>474866</v>
      </c>
      <c r="DM27" s="617"/>
      <c r="DN27" s="617"/>
      <c r="DO27" s="617"/>
      <c r="DP27" s="617"/>
      <c r="DQ27" s="617"/>
      <c r="DR27" s="617"/>
      <c r="DS27" s="617"/>
      <c r="DT27" s="617"/>
      <c r="DU27" s="617"/>
      <c r="DV27" s="618"/>
      <c r="DW27" s="621">
        <v>7.6</v>
      </c>
      <c r="DX27" s="650"/>
      <c r="DY27" s="650"/>
      <c r="DZ27" s="650"/>
      <c r="EA27" s="650"/>
      <c r="EB27" s="650"/>
      <c r="EC27" s="652"/>
    </row>
    <row r="28" spans="2:133" ht="11.25" customHeight="1">
      <c r="B28" s="702" t="s">
        <v>299</v>
      </c>
      <c r="C28" s="703"/>
      <c r="D28" s="703"/>
      <c r="E28" s="703"/>
      <c r="F28" s="703"/>
      <c r="G28" s="703"/>
      <c r="H28" s="703"/>
      <c r="I28" s="703"/>
      <c r="J28" s="703"/>
      <c r="K28" s="703"/>
      <c r="L28" s="703"/>
      <c r="M28" s="703"/>
      <c r="N28" s="703"/>
      <c r="O28" s="703"/>
      <c r="P28" s="703"/>
      <c r="Q28" s="704"/>
      <c r="R28" s="616" t="s">
        <v>138</v>
      </c>
      <c r="S28" s="619"/>
      <c r="T28" s="619"/>
      <c r="U28" s="619"/>
      <c r="V28" s="619"/>
      <c r="W28" s="619"/>
      <c r="X28" s="619"/>
      <c r="Y28" s="620"/>
      <c r="Z28" s="673" t="s">
        <v>138</v>
      </c>
      <c r="AA28" s="673"/>
      <c r="AB28" s="673"/>
      <c r="AC28" s="673"/>
      <c r="AD28" s="674" t="s">
        <v>138</v>
      </c>
      <c r="AE28" s="674"/>
      <c r="AF28" s="674"/>
      <c r="AG28" s="674"/>
      <c r="AH28" s="674"/>
      <c r="AI28" s="674"/>
      <c r="AJ28" s="674"/>
      <c r="AK28" s="674"/>
      <c r="AL28" s="621" t="s">
        <v>138</v>
      </c>
      <c r="AM28" s="622"/>
      <c r="AN28" s="622"/>
      <c r="AO28" s="675"/>
      <c r="AP28" s="628"/>
      <c r="AQ28" s="629"/>
      <c r="AR28" s="629"/>
      <c r="AS28" s="629"/>
      <c r="AT28" s="629"/>
      <c r="AU28" s="629"/>
      <c r="AV28" s="629"/>
      <c r="AW28" s="629"/>
      <c r="AX28" s="629"/>
      <c r="AY28" s="629"/>
      <c r="AZ28" s="629"/>
      <c r="BA28" s="629"/>
      <c r="BB28" s="629"/>
      <c r="BC28" s="629"/>
      <c r="BD28" s="629"/>
      <c r="BE28" s="629"/>
      <c r="BF28" s="630"/>
      <c r="BG28" s="616"/>
      <c r="BH28" s="619"/>
      <c r="BI28" s="619"/>
      <c r="BJ28" s="619"/>
      <c r="BK28" s="619"/>
      <c r="BL28" s="619"/>
      <c r="BM28" s="619"/>
      <c r="BN28" s="620"/>
      <c r="BO28" s="673"/>
      <c r="BP28" s="673"/>
      <c r="BQ28" s="673"/>
      <c r="BR28" s="673"/>
      <c r="BS28" s="674"/>
      <c r="BT28" s="674"/>
      <c r="BU28" s="674"/>
      <c r="BV28" s="674"/>
      <c r="BW28" s="674"/>
      <c r="BX28" s="674"/>
      <c r="BY28" s="674"/>
      <c r="BZ28" s="674"/>
      <c r="CA28" s="674"/>
      <c r="CB28" s="701"/>
      <c r="CD28" s="613" t="s">
        <v>300</v>
      </c>
      <c r="CE28" s="614"/>
      <c r="CF28" s="614"/>
      <c r="CG28" s="614"/>
      <c r="CH28" s="614"/>
      <c r="CI28" s="614"/>
      <c r="CJ28" s="614"/>
      <c r="CK28" s="614"/>
      <c r="CL28" s="614"/>
      <c r="CM28" s="614"/>
      <c r="CN28" s="614"/>
      <c r="CO28" s="614"/>
      <c r="CP28" s="614"/>
      <c r="CQ28" s="615"/>
      <c r="CR28" s="616">
        <v>1584974</v>
      </c>
      <c r="CS28" s="619"/>
      <c r="CT28" s="619"/>
      <c r="CU28" s="619"/>
      <c r="CV28" s="619"/>
      <c r="CW28" s="619"/>
      <c r="CX28" s="619"/>
      <c r="CY28" s="620"/>
      <c r="CZ28" s="621">
        <v>14.4</v>
      </c>
      <c r="DA28" s="650"/>
      <c r="DB28" s="650"/>
      <c r="DC28" s="651"/>
      <c r="DD28" s="624">
        <v>1531312</v>
      </c>
      <c r="DE28" s="619"/>
      <c r="DF28" s="619"/>
      <c r="DG28" s="619"/>
      <c r="DH28" s="619"/>
      <c r="DI28" s="619"/>
      <c r="DJ28" s="619"/>
      <c r="DK28" s="620"/>
      <c r="DL28" s="624">
        <v>1531312</v>
      </c>
      <c r="DM28" s="619"/>
      <c r="DN28" s="619"/>
      <c r="DO28" s="619"/>
      <c r="DP28" s="619"/>
      <c r="DQ28" s="619"/>
      <c r="DR28" s="619"/>
      <c r="DS28" s="619"/>
      <c r="DT28" s="619"/>
      <c r="DU28" s="619"/>
      <c r="DV28" s="620"/>
      <c r="DW28" s="621">
        <v>24.6</v>
      </c>
      <c r="DX28" s="650"/>
      <c r="DY28" s="650"/>
      <c r="DZ28" s="650"/>
      <c r="EA28" s="650"/>
      <c r="EB28" s="650"/>
      <c r="EC28" s="652"/>
    </row>
    <row r="29" spans="2:133" ht="11.25" customHeight="1">
      <c r="B29" s="613" t="s">
        <v>301</v>
      </c>
      <c r="C29" s="614"/>
      <c r="D29" s="614"/>
      <c r="E29" s="614"/>
      <c r="F29" s="614"/>
      <c r="G29" s="614"/>
      <c r="H29" s="614"/>
      <c r="I29" s="614"/>
      <c r="J29" s="614"/>
      <c r="K29" s="614"/>
      <c r="L29" s="614"/>
      <c r="M29" s="614"/>
      <c r="N29" s="614"/>
      <c r="O29" s="614"/>
      <c r="P29" s="614"/>
      <c r="Q29" s="615"/>
      <c r="R29" s="616">
        <v>765053</v>
      </c>
      <c r="S29" s="619"/>
      <c r="T29" s="619"/>
      <c r="U29" s="619"/>
      <c r="V29" s="619"/>
      <c r="W29" s="619"/>
      <c r="X29" s="619"/>
      <c r="Y29" s="620"/>
      <c r="Z29" s="673">
        <v>6.7</v>
      </c>
      <c r="AA29" s="673"/>
      <c r="AB29" s="673"/>
      <c r="AC29" s="673"/>
      <c r="AD29" s="674" t="s">
        <v>138</v>
      </c>
      <c r="AE29" s="674"/>
      <c r="AF29" s="674"/>
      <c r="AG29" s="674"/>
      <c r="AH29" s="674"/>
      <c r="AI29" s="674"/>
      <c r="AJ29" s="674"/>
      <c r="AK29" s="674"/>
      <c r="AL29" s="621" t="s">
        <v>138</v>
      </c>
      <c r="AM29" s="622"/>
      <c r="AN29" s="622"/>
      <c r="AO29" s="675"/>
      <c r="AP29" s="685" t="s">
        <v>220</v>
      </c>
      <c r="AQ29" s="686"/>
      <c r="AR29" s="686"/>
      <c r="AS29" s="686"/>
      <c r="AT29" s="686"/>
      <c r="AU29" s="686"/>
      <c r="AV29" s="686"/>
      <c r="AW29" s="686"/>
      <c r="AX29" s="686"/>
      <c r="AY29" s="686"/>
      <c r="AZ29" s="686"/>
      <c r="BA29" s="686"/>
      <c r="BB29" s="686"/>
      <c r="BC29" s="686"/>
      <c r="BD29" s="686"/>
      <c r="BE29" s="686"/>
      <c r="BF29" s="687"/>
      <c r="BG29" s="685" t="s">
        <v>302</v>
      </c>
      <c r="BH29" s="699"/>
      <c r="BI29" s="699"/>
      <c r="BJ29" s="699"/>
      <c r="BK29" s="699"/>
      <c r="BL29" s="699"/>
      <c r="BM29" s="699"/>
      <c r="BN29" s="699"/>
      <c r="BO29" s="699"/>
      <c r="BP29" s="699"/>
      <c r="BQ29" s="700"/>
      <c r="BR29" s="685" t="s">
        <v>303</v>
      </c>
      <c r="BS29" s="699"/>
      <c r="BT29" s="699"/>
      <c r="BU29" s="699"/>
      <c r="BV29" s="699"/>
      <c r="BW29" s="699"/>
      <c r="BX29" s="699"/>
      <c r="BY29" s="699"/>
      <c r="BZ29" s="699"/>
      <c r="CA29" s="699"/>
      <c r="CB29" s="700"/>
      <c r="CD29" s="644" t="s">
        <v>304</v>
      </c>
      <c r="CE29" s="645"/>
      <c r="CF29" s="613" t="s">
        <v>70</v>
      </c>
      <c r="CG29" s="614"/>
      <c r="CH29" s="614"/>
      <c r="CI29" s="614"/>
      <c r="CJ29" s="614"/>
      <c r="CK29" s="614"/>
      <c r="CL29" s="614"/>
      <c r="CM29" s="614"/>
      <c r="CN29" s="614"/>
      <c r="CO29" s="614"/>
      <c r="CP29" s="614"/>
      <c r="CQ29" s="615"/>
      <c r="CR29" s="616">
        <v>1584612</v>
      </c>
      <c r="CS29" s="617"/>
      <c r="CT29" s="617"/>
      <c r="CU29" s="617"/>
      <c r="CV29" s="617"/>
      <c r="CW29" s="617"/>
      <c r="CX29" s="617"/>
      <c r="CY29" s="618"/>
      <c r="CZ29" s="621">
        <v>14.4</v>
      </c>
      <c r="DA29" s="650"/>
      <c r="DB29" s="650"/>
      <c r="DC29" s="651"/>
      <c r="DD29" s="624">
        <v>1530950</v>
      </c>
      <c r="DE29" s="617"/>
      <c r="DF29" s="617"/>
      <c r="DG29" s="617"/>
      <c r="DH29" s="617"/>
      <c r="DI29" s="617"/>
      <c r="DJ29" s="617"/>
      <c r="DK29" s="618"/>
      <c r="DL29" s="624">
        <v>1530950</v>
      </c>
      <c r="DM29" s="617"/>
      <c r="DN29" s="617"/>
      <c r="DO29" s="617"/>
      <c r="DP29" s="617"/>
      <c r="DQ29" s="617"/>
      <c r="DR29" s="617"/>
      <c r="DS29" s="617"/>
      <c r="DT29" s="617"/>
      <c r="DU29" s="617"/>
      <c r="DV29" s="618"/>
      <c r="DW29" s="621">
        <v>24.6</v>
      </c>
      <c r="DX29" s="650"/>
      <c r="DY29" s="650"/>
      <c r="DZ29" s="650"/>
      <c r="EA29" s="650"/>
      <c r="EB29" s="650"/>
      <c r="EC29" s="652"/>
    </row>
    <row r="30" spans="2:133" ht="11.25" customHeight="1">
      <c r="B30" s="613" t="s">
        <v>305</v>
      </c>
      <c r="C30" s="614"/>
      <c r="D30" s="614"/>
      <c r="E30" s="614"/>
      <c r="F30" s="614"/>
      <c r="G30" s="614"/>
      <c r="H30" s="614"/>
      <c r="I30" s="614"/>
      <c r="J30" s="614"/>
      <c r="K30" s="614"/>
      <c r="L30" s="614"/>
      <c r="M30" s="614"/>
      <c r="N30" s="614"/>
      <c r="O30" s="614"/>
      <c r="P30" s="614"/>
      <c r="Q30" s="615"/>
      <c r="R30" s="616">
        <v>108575</v>
      </c>
      <c r="S30" s="619"/>
      <c r="T30" s="619"/>
      <c r="U30" s="619"/>
      <c r="V30" s="619"/>
      <c r="W30" s="619"/>
      <c r="X30" s="619"/>
      <c r="Y30" s="620"/>
      <c r="Z30" s="673">
        <v>0.9</v>
      </c>
      <c r="AA30" s="673"/>
      <c r="AB30" s="673"/>
      <c r="AC30" s="673"/>
      <c r="AD30" s="674">
        <v>88366</v>
      </c>
      <c r="AE30" s="674"/>
      <c r="AF30" s="674"/>
      <c r="AG30" s="674"/>
      <c r="AH30" s="674"/>
      <c r="AI30" s="674"/>
      <c r="AJ30" s="674"/>
      <c r="AK30" s="674"/>
      <c r="AL30" s="621">
        <v>1.5</v>
      </c>
      <c r="AM30" s="622"/>
      <c r="AN30" s="622"/>
      <c r="AO30" s="675"/>
      <c r="AP30" s="694" t="s">
        <v>306</v>
      </c>
      <c r="AQ30" s="695"/>
      <c r="AR30" s="695"/>
      <c r="AS30" s="695"/>
      <c r="AT30" s="696" t="s">
        <v>307</v>
      </c>
      <c r="AU30" s="218"/>
      <c r="AV30" s="218"/>
      <c r="AW30" s="218"/>
      <c r="AX30" s="682" t="s">
        <v>187</v>
      </c>
      <c r="AY30" s="683"/>
      <c r="AZ30" s="683"/>
      <c r="BA30" s="683"/>
      <c r="BB30" s="683"/>
      <c r="BC30" s="683"/>
      <c r="BD30" s="683"/>
      <c r="BE30" s="683"/>
      <c r="BF30" s="684"/>
      <c r="BG30" s="690">
        <v>98.5</v>
      </c>
      <c r="BH30" s="691"/>
      <c r="BI30" s="691"/>
      <c r="BJ30" s="691"/>
      <c r="BK30" s="691"/>
      <c r="BL30" s="691"/>
      <c r="BM30" s="692">
        <v>92.8</v>
      </c>
      <c r="BN30" s="691"/>
      <c r="BO30" s="691"/>
      <c r="BP30" s="691"/>
      <c r="BQ30" s="693"/>
      <c r="BR30" s="690">
        <v>98.2</v>
      </c>
      <c r="BS30" s="691"/>
      <c r="BT30" s="691"/>
      <c r="BU30" s="691"/>
      <c r="BV30" s="691"/>
      <c r="BW30" s="691"/>
      <c r="BX30" s="692">
        <v>92.1</v>
      </c>
      <c r="BY30" s="691"/>
      <c r="BZ30" s="691"/>
      <c r="CA30" s="691"/>
      <c r="CB30" s="693"/>
      <c r="CD30" s="646"/>
      <c r="CE30" s="647"/>
      <c r="CF30" s="613" t="s">
        <v>308</v>
      </c>
      <c r="CG30" s="614"/>
      <c r="CH30" s="614"/>
      <c r="CI30" s="614"/>
      <c r="CJ30" s="614"/>
      <c r="CK30" s="614"/>
      <c r="CL30" s="614"/>
      <c r="CM30" s="614"/>
      <c r="CN30" s="614"/>
      <c r="CO30" s="614"/>
      <c r="CP30" s="614"/>
      <c r="CQ30" s="615"/>
      <c r="CR30" s="616">
        <v>1485455</v>
      </c>
      <c r="CS30" s="619"/>
      <c r="CT30" s="619"/>
      <c r="CU30" s="619"/>
      <c r="CV30" s="619"/>
      <c r="CW30" s="619"/>
      <c r="CX30" s="619"/>
      <c r="CY30" s="620"/>
      <c r="CZ30" s="621">
        <v>13.5</v>
      </c>
      <c r="DA30" s="650"/>
      <c r="DB30" s="650"/>
      <c r="DC30" s="651"/>
      <c r="DD30" s="624">
        <v>1435523</v>
      </c>
      <c r="DE30" s="619"/>
      <c r="DF30" s="619"/>
      <c r="DG30" s="619"/>
      <c r="DH30" s="619"/>
      <c r="DI30" s="619"/>
      <c r="DJ30" s="619"/>
      <c r="DK30" s="620"/>
      <c r="DL30" s="624">
        <v>1435523</v>
      </c>
      <c r="DM30" s="619"/>
      <c r="DN30" s="619"/>
      <c r="DO30" s="619"/>
      <c r="DP30" s="619"/>
      <c r="DQ30" s="619"/>
      <c r="DR30" s="619"/>
      <c r="DS30" s="619"/>
      <c r="DT30" s="619"/>
      <c r="DU30" s="619"/>
      <c r="DV30" s="620"/>
      <c r="DW30" s="621">
        <v>23.1</v>
      </c>
      <c r="DX30" s="650"/>
      <c r="DY30" s="650"/>
      <c r="DZ30" s="650"/>
      <c r="EA30" s="650"/>
      <c r="EB30" s="650"/>
      <c r="EC30" s="652"/>
    </row>
    <row r="31" spans="2:133" ht="11.25" customHeight="1">
      <c r="B31" s="613" t="s">
        <v>309</v>
      </c>
      <c r="C31" s="614"/>
      <c r="D31" s="614"/>
      <c r="E31" s="614"/>
      <c r="F31" s="614"/>
      <c r="G31" s="614"/>
      <c r="H31" s="614"/>
      <c r="I31" s="614"/>
      <c r="J31" s="614"/>
      <c r="K31" s="614"/>
      <c r="L31" s="614"/>
      <c r="M31" s="614"/>
      <c r="N31" s="614"/>
      <c r="O31" s="614"/>
      <c r="P31" s="614"/>
      <c r="Q31" s="615"/>
      <c r="R31" s="616">
        <v>228635</v>
      </c>
      <c r="S31" s="619"/>
      <c r="T31" s="619"/>
      <c r="U31" s="619"/>
      <c r="V31" s="619"/>
      <c r="W31" s="619"/>
      <c r="X31" s="619"/>
      <c r="Y31" s="620"/>
      <c r="Z31" s="673">
        <v>2</v>
      </c>
      <c r="AA31" s="673"/>
      <c r="AB31" s="673"/>
      <c r="AC31" s="673"/>
      <c r="AD31" s="674" t="s">
        <v>138</v>
      </c>
      <c r="AE31" s="674"/>
      <c r="AF31" s="674"/>
      <c r="AG31" s="674"/>
      <c r="AH31" s="674"/>
      <c r="AI31" s="674"/>
      <c r="AJ31" s="674"/>
      <c r="AK31" s="674"/>
      <c r="AL31" s="621" t="s">
        <v>138</v>
      </c>
      <c r="AM31" s="622"/>
      <c r="AN31" s="622"/>
      <c r="AO31" s="675"/>
      <c r="AP31" s="658"/>
      <c r="AQ31" s="659"/>
      <c r="AR31" s="659"/>
      <c r="AS31" s="659"/>
      <c r="AT31" s="697"/>
      <c r="AU31" s="214" t="s">
        <v>310</v>
      </c>
      <c r="AX31" s="613" t="s">
        <v>311</v>
      </c>
      <c r="AY31" s="614"/>
      <c r="AZ31" s="614"/>
      <c r="BA31" s="614"/>
      <c r="BB31" s="614"/>
      <c r="BC31" s="614"/>
      <c r="BD31" s="614"/>
      <c r="BE31" s="614"/>
      <c r="BF31" s="615"/>
      <c r="BG31" s="689">
        <v>98.8</v>
      </c>
      <c r="BH31" s="617"/>
      <c r="BI31" s="617"/>
      <c r="BJ31" s="617"/>
      <c r="BK31" s="617"/>
      <c r="BL31" s="617"/>
      <c r="BM31" s="622">
        <v>94.8</v>
      </c>
      <c r="BN31" s="617"/>
      <c r="BO31" s="617"/>
      <c r="BP31" s="617"/>
      <c r="BQ31" s="656"/>
      <c r="BR31" s="689">
        <v>98.5</v>
      </c>
      <c r="BS31" s="617"/>
      <c r="BT31" s="617"/>
      <c r="BU31" s="617"/>
      <c r="BV31" s="617"/>
      <c r="BW31" s="617"/>
      <c r="BX31" s="622">
        <v>93.7</v>
      </c>
      <c r="BY31" s="617"/>
      <c r="BZ31" s="617"/>
      <c r="CA31" s="617"/>
      <c r="CB31" s="656"/>
      <c r="CD31" s="646"/>
      <c r="CE31" s="647"/>
      <c r="CF31" s="613" t="s">
        <v>312</v>
      </c>
      <c r="CG31" s="614"/>
      <c r="CH31" s="614"/>
      <c r="CI31" s="614"/>
      <c r="CJ31" s="614"/>
      <c r="CK31" s="614"/>
      <c r="CL31" s="614"/>
      <c r="CM31" s="614"/>
      <c r="CN31" s="614"/>
      <c r="CO31" s="614"/>
      <c r="CP31" s="614"/>
      <c r="CQ31" s="615"/>
      <c r="CR31" s="616">
        <v>99157</v>
      </c>
      <c r="CS31" s="617"/>
      <c r="CT31" s="617"/>
      <c r="CU31" s="617"/>
      <c r="CV31" s="617"/>
      <c r="CW31" s="617"/>
      <c r="CX31" s="617"/>
      <c r="CY31" s="618"/>
      <c r="CZ31" s="621">
        <v>0.9</v>
      </c>
      <c r="DA31" s="650"/>
      <c r="DB31" s="650"/>
      <c r="DC31" s="651"/>
      <c r="DD31" s="624">
        <v>95427</v>
      </c>
      <c r="DE31" s="617"/>
      <c r="DF31" s="617"/>
      <c r="DG31" s="617"/>
      <c r="DH31" s="617"/>
      <c r="DI31" s="617"/>
      <c r="DJ31" s="617"/>
      <c r="DK31" s="618"/>
      <c r="DL31" s="624">
        <v>95427</v>
      </c>
      <c r="DM31" s="617"/>
      <c r="DN31" s="617"/>
      <c r="DO31" s="617"/>
      <c r="DP31" s="617"/>
      <c r="DQ31" s="617"/>
      <c r="DR31" s="617"/>
      <c r="DS31" s="617"/>
      <c r="DT31" s="617"/>
      <c r="DU31" s="617"/>
      <c r="DV31" s="618"/>
      <c r="DW31" s="621">
        <v>1.5</v>
      </c>
      <c r="DX31" s="650"/>
      <c r="DY31" s="650"/>
      <c r="DZ31" s="650"/>
      <c r="EA31" s="650"/>
      <c r="EB31" s="650"/>
      <c r="EC31" s="652"/>
    </row>
    <row r="32" spans="2:133" ht="11.25" customHeight="1">
      <c r="B32" s="613" t="s">
        <v>313</v>
      </c>
      <c r="C32" s="614"/>
      <c r="D32" s="614"/>
      <c r="E32" s="614"/>
      <c r="F32" s="614"/>
      <c r="G32" s="614"/>
      <c r="H32" s="614"/>
      <c r="I32" s="614"/>
      <c r="J32" s="614"/>
      <c r="K32" s="614"/>
      <c r="L32" s="614"/>
      <c r="M32" s="614"/>
      <c r="N32" s="614"/>
      <c r="O32" s="614"/>
      <c r="P32" s="614"/>
      <c r="Q32" s="615"/>
      <c r="R32" s="616">
        <v>515766</v>
      </c>
      <c r="S32" s="619"/>
      <c r="T32" s="619"/>
      <c r="U32" s="619"/>
      <c r="V32" s="619"/>
      <c r="W32" s="619"/>
      <c r="X32" s="619"/>
      <c r="Y32" s="620"/>
      <c r="Z32" s="673">
        <v>4.5</v>
      </c>
      <c r="AA32" s="673"/>
      <c r="AB32" s="673"/>
      <c r="AC32" s="673"/>
      <c r="AD32" s="674" t="s">
        <v>138</v>
      </c>
      <c r="AE32" s="674"/>
      <c r="AF32" s="674"/>
      <c r="AG32" s="674"/>
      <c r="AH32" s="674"/>
      <c r="AI32" s="674"/>
      <c r="AJ32" s="674"/>
      <c r="AK32" s="674"/>
      <c r="AL32" s="621" t="s">
        <v>138</v>
      </c>
      <c r="AM32" s="622"/>
      <c r="AN32" s="622"/>
      <c r="AO32" s="675"/>
      <c r="AP32" s="660"/>
      <c r="AQ32" s="661"/>
      <c r="AR32" s="661"/>
      <c r="AS32" s="661"/>
      <c r="AT32" s="698"/>
      <c r="AU32" s="219"/>
      <c r="AV32" s="219"/>
      <c r="AW32" s="219"/>
      <c r="AX32" s="628" t="s">
        <v>314</v>
      </c>
      <c r="AY32" s="629"/>
      <c r="AZ32" s="629"/>
      <c r="BA32" s="629"/>
      <c r="BB32" s="629"/>
      <c r="BC32" s="629"/>
      <c r="BD32" s="629"/>
      <c r="BE32" s="629"/>
      <c r="BF32" s="630"/>
      <c r="BG32" s="688">
        <v>97.9</v>
      </c>
      <c r="BH32" s="632"/>
      <c r="BI32" s="632"/>
      <c r="BJ32" s="632"/>
      <c r="BK32" s="632"/>
      <c r="BL32" s="632"/>
      <c r="BM32" s="671">
        <v>89.9</v>
      </c>
      <c r="BN32" s="632"/>
      <c r="BO32" s="632"/>
      <c r="BP32" s="632"/>
      <c r="BQ32" s="666"/>
      <c r="BR32" s="688">
        <v>97.7</v>
      </c>
      <c r="BS32" s="632"/>
      <c r="BT32" s="632"/>
      <c r="BU32" s="632"/>
      <c r="BV32" s="632"/>
      <c r="BW32" s="632"/>
      <c r="BX32" s="671">
        <v>89.5</v>
      </c>
      <c r="BY32" s="632"/>
      <c r="BZ32" s="632"/>
      <c r="CA32" s="632"/>
      <c r="CB32" s="666"/>
      <c r="CD32" s="648"/>
      <c r="CE32" s="649"/>
      <c r="CF32" s="613" t="s">
        <v>315</v>
      </c>
      <c r="CG32" s="614"/>
      <c r="CH32" s="614"/>
      <c r="CI32" s="614"/>
      <c r="CJ32" s="614"/>
      <c r="CK32" s="614"/>
      <c r="CL32" s="614"/>
      <c r="CM32" s="614"/>
      <c r="CN32" s="614"/>
      <c r="CO32" s="614"/>
      <c r="CP32" s="614"/>
      <c r="CQ32" s="615"/>
      <c r="CR32" s="616">
        <v>362</v>
      </c>
      <c r="CS32" s="619"/>
      <c r="CT32" s="619"/>
      <c r="CU32" s="619"/>
      <c r="CV32" s="619"/>
      <c r="CW32" s="619"/>
      <c r="CX32" s="619"/>
      <c r="CY32" s="620"/>
      <c r="CZ32" s="621">
        <v>0</v>
      </c>
      <c r="DA32" s="650"/>
      <c r="DB32" s="650"/>
      <c r="DC32" s="651"/>
      <c r="DD32" s="624">
        <v>362</v>
      </c>
      <c r="DE32" s="619"/>
      <c r="DF32" s="619"/>
      <c r="DG32" s="619"/>
      <c r="DH32" s="619"/>
      <c r="DI32" s="619"/>
      <c r="DJ32" s="619"/>
      <c r="DK32" s="620"/>
      <c r="DL32" s="624">
        <v>362</v>
      </c>
      <c r="DM32" s="619"/>
      <c r="DN32" s="619"/>
      <c r="DO32" s="619"/>
      <c r="DP32" s="619"/>
      <c r="DQ32" s="619"/>
      <c r="DR32" s="619"/>
      <c r="DS32" s="619"/>
      <c r="DT32" s="619"/>
      <c r="DU32" s="619"/>
      <c r="DV32" s="620"/>
      <c r="DW32" s="621">
        <v>0</v>
      </c>
      <c r="DX32" s="650"/>
      <c r="DY32" s="650"/>
      <c r="DZ32" s="650"/>
      <c r="EA32" s="650"/>
      <c r="EB32" s="650"/>
      <c r="EC32" s="652"/>
    </row>
    <row r="33" spans="2:133" ht="11.25" customHeight="1">
      <c r="B33" s="613" t="s">
        <v>316</v>
      </c>
      <c r="C33" s="614"/>
      <c r="D33" s="614"/>
      <c r="E33" s="614"/>
      <c r="F33" s="614"/>
      <c r="G33" s="614"/>
      <c r="H33" s="614"/>
      <c r="I33" s="614"/>
      <c r="J33" s="614"/>
      <c r="K33" s="614"/>
      <c r="L33" s="614"/>
      <c r="M33" s="614"/>
      <c r="N33" s="614"/>
      <c r="O33" s="614"/>
      <c r="P33" s="614"/>
      <c r="Q33" s="615"/>
      <c r="R33" s="616">
        <v>464410</v>
      </c>
      <c r="S33" s="619"/>
      <c r="T33" s="619"/>
      <c r="U33" s="619"/>
      <c r="V33" s="619"/>
      <c r="W33" s="619"/>
      <c r="X33" s="619"/>
      <c r="Y33" s="620"/>
      <c r="Z33" s="673">
        <v>4</v>
      </c>
      <c r="AA33" s="673"/>
      <c r="AB33" s="673"/>
      <c r="AC33" s="673"/>
      <c r="AD33" s="674" t="s">
        <v>138</v>
      </c>
      <c r="AE33" s="674"/>
      <c r="AF33" s="674"/>
      <c r="AG33" s="674"/>
      <c r="AH33" s="674"/>
      <c r="AI33" s="674"/>
      <c r="AJ33" s="674"/>
      <c r="AK33" s="674"/>
      <c r="AL33" s="621" t="s">
        <v>138</v>
      </c>
      <c r="AM33" s="622"/>
      <c r="AN33" s="622"/>
      <c r="AO33" s="675"/>
      <c r="AP33" s="220"/>
      <c r="AQ33" s="221"/>
      <c r="AS33" s="218"/>
      <c r="AT33" s="218"/>
      <c r="AU33" s="218"/>
      <c r="AV33" s="218"/>
      <c r="AW33" s="218"/>
      <c r="AX33" s="218"/>
      <c r="AY33" s="218"/>
      <c r="AZ33" s="218"/>
      <c r="BA33" s="218"/>
      <c r="BB33" s="218"/>
      <c r="BC33" s="218"/>
      <c r="BD33" s="218"/>
      <c r="BE33" s="218"/>
      <c r="BF33" s="218"/>
      <c r="BG33" s="221"/>
      <c r="BH33" s="221"/>
      <c r="BI33" s="221"/>
      <c r="BJ33" s="221"/>
      <c r="BK33" s="221"/>
      <c r="BL33" s="221"/>
      <c r="BM33" s="221"/>
      <c r="BN33" s="221"/>
      <c r="BO33" s="221"/>
      <c r="BP33" s="221"/>
      <c r="BQ33" s="221"/>
      <c r="BR33" s="221"/>
      <c r="BS33" s="221"/>
      <c r="BT33" s="221"/>
      <c r="BU33" s="221"/>
      <c r="BV33" s="221"/>
      <c r="BW33" s="221"/>
      <c r="BX33" s="221"/>
      <c r="BY33" s="221"/>
      <c r="BZ33" s="221"/>
      <c r="CA33" s="221"/>
      <c r="CB33" s="221"/>
      <c r="CD33" s="613" t="s">
        <v>317</v>
      </c>
      <c r="CE33" s="614"/>
      <c r="CF33" s="614"/>
      <c r="CG33" s="614"/>
      <c r="CH33" s="614"/>
      <c r="CI33" s="614"/>
      <c r="CJ33" s="614"/>
      <c r="CK33" s="614"/>
      <c r="CL33" s="614"/>
      <c r="CM33" s="614"/>
      <c r="CN33" s="614"/>
      <c r="CO33" s="614"/>
      <c r="CP33" s="614"/>
      <c r="CQ33" s="615"/>
      <c r="CR33" s="616">
        <v>4305636</v>
      </c>
      <c r="CS33" s="617"/>
      <c r="CT33" s="617"/>
      <c r="CU33" s="617"/>
      <c r="CV33" s="617"/>
      <c r="CW33" s="617"/>
      <c r="CX33" s="617"/>
      <c r="CY33" s="618"/>
      <c r="CZ33" s="621">
        <v>39.1</v>
      </c>
      <c r="DA33" s="650"/>
      <c r="DB33" s="650"/>
      <c r="DC33" s="651"/>
      <c r="DD33" s="624">
        <v>3139677</v>
      </c>
      <c r="DE33" s="617"/>
      <c r="DF33" s="617"/>
      <c r="DG33" s="617"/>
      <c r="DH33" s="617"/>
      <c r="DI33" s="617"/>
      <c r="DJ33" s="617"/>
      <c r="DK33" s="618"/>
      <c r="DL33" s="624">
        <v>2487089</v>
      </c>
      <c r="DM33" s="617"/>
      <c r="DN33" s="617"/>
      <c r="DO33" s="617"/>
      <c r="DP33" s="617"/>
      <c r="DQ33" s="617"/>
      <c r="DR33" s="617"/>
      <c r="DS33" s="617"/>
      <c r="DT33" s="617"/>
      <c r="DU33" s="617"/>
      <c r="DV33" s="618"/>
      <c r="DW33" s="621">
        <v>40</v>
      </c>
      <c r="DX33" s="650"/>
      <c r="DY33" s="650"/>
      <c r="DZ33" s="650"/>
      <c r="EA33" s="650"/>
      <c r="EB33" s="650"/>
      <c r="EC33" s="652"/>
    </row>
    <row r="34" spans="2:133" ht="11.25" customHeight="1">
      <c r="B34" s="613" t="s">
        <v>318</v>
      </c>
      <c r="C34" s="614"/>
      <c r="D34" s="614"/>
      <c r="E34" s="614"/>
      <c r="F34" s="614"/>
      <c r="G34" s="614"/>
      <c r="H34" s="614"/>
      <c r="I34" s="614"/>
      <c r="J34" s="614"/>
      <c r="K34" s="614"/>
      <c r="L34" s="614"/>
      <c r="M34" s="614"/>
      <c r="N34" s="614"/>
      <c r="O34" s="614"/>
      <c r="P34" s="614"/>
      <c r="Q34" s="615"/>
      <c r="R34" s="616">
        <v>119059</v>
      </c>
      <c r="S34" s="619"/>
      <c r="T34" s="619"/>
      <c r="U34" s="619"/>
      <c r="V34" s="619"/>
      <c r="W34" s="619"/>
      <c r="X34" s="619"/>
      <c r="Y34" s="620"/>
      <c r="Z34" s="673">
        <v>1</v>
      </c>
      <c r="AA34" s="673"/>
      <c r="AB34" s="673"/>
      <c r="AC34" s="673"/>
      <c r="AD34" s="674">
        <v>1305</v>
      </c>
      <c r="AE34" s="674"/>
      <c r="AF34" s="674"/>
      <c r="AG34" s="674"/>
      <c r="AH34" s="674"/>
      <c r="AI34" s="674"/>
      <c r="AJ34" s="674"/>
      <c r="AK34" s="674"/>
      <c r="AL34" s="621">
        <v>0</v>
      </c>
      <c r="AM34" s="622"/>
      <c r="AN34" s="622"/>
      <c r="AO34" s="675"/>
      <c r="AP34" s="222"/>
      <c r="AQ34" s="685" t="s">
        <v>319</v>
      </c>
      <c r="AR34" s="686"/>
      <c r="AS34" s="686"/>
      <c r="AT34" s="686"/>
      <c r="AU34" s="686"/>
      <c r="AV34" s="686"/>
      <c r="AW34" s="686"/>
      <c r="AX34" s="686"/>
      <c r="AY34" s="686"/>
      <c r="AZ34" s="686"/>
      <c r="BA34" s="686"/>
      <c r="BB34" s="686"/>
      <c r="BC34" s="686"/>
      <c r="BD34" s="686"/>
      <c r="BE34" s="686"/>
      <c r="BF34" s="687"/>
      <c r="BG34" s="685" t="s">
        <v>320</v>
      </c>
      <c r="BH34" s="686"/>
      <c r="BI34" s="686"/>
      <c r="BJ34" s="686"/>
      <c r="BK34" s="686"/>
      <c r="BL34" s="686"/>
      <c r="BM34" s="686"/>
      <c r="BN34" s="686"/>
      <c r="BO34" s="686"/>
      <c r="BP34" s="686"/>
      <c r="BQ34" s="686"/>
      <c r="BR34" s="686"/>
      <c r="BS34" s="686"/>
      <c r="BT34" s="686"/>
      <c r="BU34" s="686"/>
      <c r="BV34" s="686"/>
      <c r="BW34" s="686"/>
      <c r="BX34" s="686"/>
      <c r="BY34" s="686"/>
      <c r="BZ34" s="686"/>
      <c r="CA34" s="686"/>
      <c r="CB34" s="687"/>
      <c r="CD34" s="613" t="s">
        <v>321</v>
      </c>
      <c r="CE34" s="614"/>
      <c r="CF34" s="614"/>
      <c r="CG34" s="614"/>
      <c r="CH34" s="614"/>
      <c r="CI34" s="614"/>
      <c r="CJ34" s="614"/>
      <c r="CK34" s="614"/>
      <c r="CL34" s="614"/>
      <c r="CM34" s="614"/>
      <c r="CN34" s="614"/>
      <c r="CO34" s="614"/>
      <c r="CP34" s="614"/>
      <c r="CQ34" s="615"/>
      <c r="CR34" s="616">
        <v>1613675</v>
      </c>
      <c r="CS34" s="619"/>
      <c r="CT34" s="619"/>
      <c r="CU34" s="619"/>
      <c r="CV34" s="619"/>
      <c r="CW34" s="619"/>
      <c r="CX34" s="619"/>
      <c r="CY34" s="620"/>
      <c r="CZ34" s="621">
        <v>14.6</v>
      </c>
      <c r="DA34" s="650"/>
      <c r="DB34" s="650"/>
      <c r="DC34" s="651"/>
      <c r="DD34" s="624">
        <v>1230723</v>
      </c>
      <c r="DE34" s="619"/>
      <c r="DF34" s="619"/>
      <c r="DG34" s="619"/>
      <c r="DH34" s="619"/>
      <c r="DI34" s="619"/>
      <c r="DJ34" s="619"/>
      <c r="DK34" s="620"/>
      <c r="DL34" s="624">
        <v>1210272</v>
      </c>
      <c r="DM34" s="619"/>
      <c r="DN34" s="619"/>
      <c r="DO34" s="619"/>
      <c r="DP34" s="619"/>
      <c r="DQ34" s="619"/>
      <c r="DR34" s="619"/>
      <c r="DS34" s="619"/>
      <c r="DT34" s="619"/>
      <c r="DU34" s="619"/>
      <c r="DV34" s="620"/>
      <c r="DW34" s="621">
        <v>19.5</v>
      </c>
      <c r="DX34" s="650"/>
      <c r="DY34" s="650"/>
      <c r="DZ34" s="650"/>
      <c r="EA34" s="650"/>
      <c r="EB34" s="650"/>
      <c r="EC34" s="652"/>
    </row>
    <row r="35" spans="2:133" ht="11.25" customHeight="1">
      <c r="B35" s="613" t="s">
        <v>322</v>
      </c>
      <c r="C35" s="614"/>
      <c r="D35" s="614"/>
      <c r="E35" s="614"/>
      <c r="F35" s="614"/>
      <c r="G35" s="614"/>
      <c r="H35" s="614"/>
      <c r="I35" s="614"/>
      <c r="J35" s="614"/>
      <c r="K35" s="614"/>
      <c r="L35" s="614"/>
      <c r="M35" s="614"/>
      <c r="N35" s="614"/>
      <c r="O35" s="614"/>
      <c r="P35" s="614"/>
      <c r="Q35" s="615"/>
      <c r="R35" s="616">
        <v>1661947</v>
      </c>
      <c r="S35" s="619"/>
      <c r="T35" s="619"/>
      <c r="U35" s="619"/>
      <c r="V35" s="619"/>
      <c r="W35" s="619"/>
      <c r="X35" s="619"/>
      <c r="Y35" s="620"/>
      <c r="Z35" s="673">
        <v>14.5</v>
      </c>
      <c r="AA35" s="673"/>
      <c r="AB35" s="673"/>
      <c r="AC35" s="673"/>
      <c r="AD35" s="674" t="s">
        <v>138</v>
      </c>
      <c r="AE35" s="674"/>
      <c r="AF35" s="674"/>
      <c r="AG35" s="674"/>
      <c r="AH35" s="674"/>
      <c r="AI35" s="674"/>
      <c r="AJ35" s="674"/>
      <c r="AK35" s="674"/>
      <c r="AL35" s="621" t="s">
        <v>138</v>
      </c>
      <c r="AM35" s="622"/>
      <c r="AN35" s="622"/>
      <c r="AO35" s="675"/>
      <c r="AP35" s="222"/>
      <c r="AQ35" s="679" t="s">
        <v>323</v>
      </c>
      <c r="AR35" s="680"/>
      <c r="AS35" s="680"/>
      <c r="AT35" s="680"/>
      <c r="AU35" s="680"/>
      <c r="AV35" s="680"/>
      <c r="AW35" s="680"/>
      <c r="AX35" s="680"/>
      <c r="AY35" s="681"/>
      <c r="AZ35" s="676">
        <v>912103</v>
      </c>
      <c r="BA35" s="677"/>
      <c r="BB35" s="677"/>
      <c r="BC35" s="677"/>
      <c r="BD35" s="677"/>
      <c r="BE35" s="677"/>
      <c r="BF35" s="678"/>
      <c r="BG35" s="682" t="s">
        <v>324</v>
      </c>
      <c r="BH35" s="683"/>
      <c r="BI35" s="683"/>
      <c r="BJ35" s="683"/>
      <c r="BK35" s="683"/>
      <c r="BL35" s="683"/>
      <c r="BM35" s="683"/>
      <c r="BN35" s="683"/>
      <c r="BO35" s="683"/>
      <c r="BP35" s="683"/>
      <c r="BQ35" s="683"/>
      <c r="BR35" s="683"/>
      <c r="BS35" s="683"/>
      <c r="BT35" s="683"/>
      <c r="BU35" s="684"/>
      <c r="BV35" s="676">
        <v>26928</v>
      </c>
      <c r="BW35" s="677"/>
      <c r="BX35" s="677"/>
      <c r="BY35" s="677"/>
      <c r="BZ35" s="677"/>
      <c r="CA35" s="677"/>
      <c r="CB35" s="678"/>
      <c r="CD35" s="613" t="s">
        <v>325</v>
      </c>
      <c r="CE35" s="614"/>
      <c r="CF35" s="614"/>
      <c r="CG35" s="614"/>
      <c r="CH35" s="614"/>
      <c r="CI35" s="614"/>
      <c r="CJ35" s="614"/>
      <c r="CK35" s="614"/>
      <c r="CL35" s="614"/>
      <c r="CM35" s="614"/>
      <c r="CN35" s="614"/>
      <c r="CO35" s="614"/>
      <c r="CP35" s="614"/>
      <c r="CQ35" s="615"/>
      <c r="CR35" s="616">
        <v>49468</v>
      </c>
      <c r="CS35" s="617"/>
      <c r="CT35" s="617"/>
      <c r="CU35" s="617"/>
      <c r="CV35" s="617"/>
      <c r="CW35" s="617"/>
      <c r="CX35" s="617"/>
      <c r="CY35" s="618"/>
      <c r="CZ35" s="621">
        <v>0.4</v>
      </c>
      <c r="DA35" s="650"/>
      <c r="DB35" s="650"/>
      <c r="DC35" s="651"/>
      <c r="DD35" s="624">
        <v>39364</v>
      </c>
      <c r="DE35" s="617"/>
      <c r="DF35" s="617"/>
      <c r="DG35" s="617"/>
      <c r="DH35" s="617"/>
      <c r="DI35" s="617"/>
      <c r="DJ35" s="617"/>
      <c r="DK35" s="618"/>
      <c r="DL35" s="624">
        <v>39364</v>
      </c>
      <c r="DM35" s="617"/>
      <c r="DN35" s="617"/>
      <c r="DO35" s="617"/>
      <c r="DP35" s="617"/>
      <c r="DQ35" s="617"/>
      <c r="DR35" s="617"/>
      <c r="DS35" s="617"/>
      <c r="DT35" s="617"/>
      <c r="DU35" s="617"/>
      <c r="DV35" s="618"/>
      <c r="DW35" s="621">
        <v>0.6</v>
      </c>
      <c r="DX35" s="650"/>
      <c r="DY35" s="650"/>
      <c r="DZ35" s="650"/>
      <c r="EA35" s="650"/>
      <c r="EB35" s="650"/>
      <c r="EC35" s="652"/>
    </row>
    <row r="36" spans="2:133" ht="11.25" customHeight="1">
      <c r="B36" s="613" t="s">
        <v>326</v>
      </c>
      <c r="C36" s="614"/>
      <c r="D36" s="614"/>
      <c r="E36" s="614"/>
      <c r="F36" s="614"/>
      <c r="G36" s="614"/>
      <c r="H36" s="614"/>
      <c r="I36" s="614"/>
      <c r="J36" s="614"/>
      <c r="K36" s="614"/>
      <c r="L36" s="614"/>
      <c r="M36" s="614"/>
      <c r="N36" s="614"/>
      <c r="O36" s="614"/>
      <c r="P36" s="614"/>
      <c r="Q36" s="615"/>
      <c r="R36" s="616" t="s">
        <v>138</v>
      </c>
      <c r="S36" s="619"/>
      <c r="T36" s="619"/>
      <c r="U36" s="619"/>
      <c r="V36" s="619"/>
      <c r="W36" s="619"/>
      <c r="X36" s="619"/>
      <c r="Y36" s="620"/>
      <c r="Z36" s="673" t="s">
        <v>129</v>
      </c>
      <c r="AA36" s="673"/>
      <c r="AB36" s="673"/>
      <c r="AC36" s="673"/>
      <c r="AD36" s="674" t="s">
        <v>129</v>
      </c>
      <c r="AE36" s="674"/>
      <c r="AF36" s="674"/>
      <c r="AG36" s="674"/>
      <c r="AH36" s="674"/>
      <c r="AI36" s="674"/>
      <c r="AJ36" s="674"/>
      <c r="AK36" s="674"/>
      <c r="AL36" s="621" t="s">
        <v>138</v>
      </c>
      <c r="AM36" s="622"/>
      <c r="AN36" s="622"/>
      <c r="AO36" s="675"/>
      <c r="AQ36" s="653" t="s">
        <v>327</v>
      </c>
      <c r="AR36" s="654"/>
      <c r="AS36" s="654"/>
      <c r="AT36" s="654"/>
      <c r="AU36" s="654"/>
      <c r="AV36" s="654"/>
      <c r="AW36" s="654"/>
      <c r="AX36" s="654"/>
      <c r="AY36" s="655"/>
      <c r="AZ36" s="616">
        <v>147397</v>
      </c>
      <c r="BA36" s="619"/>
      <c r="BB36" s="619"/>
      <c r="BC36" s="619"/>
      <c r="BD36" s="617"/>
      <c r="BE36" s="617"/>
      <c r="BF36" s="656"/>
      <c r="BG36" s="613" t="s">
        <v>328</v>
      </c>
      <c r="BH36" s="614"/>
      <c r="BI36" s="614"/>
      <c r="BJ36" s="614"/>
      <c r="BK36" s="614"/>
      <c r="BL36" s="614"/>
      <c r="BM36" s="614"/>
      <c r="BN36" s="614"/>
      <c r="BO36" s="614"/>
      <c r="BP36" s="614"/>
      <c r="BQ36" s="614"/>
      <c r="BR36" s="614"/>
      <c r="BS36" s="614"/>
      <c r="BT36" s="614"/>
      <c r="BU36" s="615"/>
      <c r="BV36" s="616">
        <v>26928</v>
      </c>
      <c r="BW36" s="619"/>
      <c r="BX36" s="619"/>
      <c r="BY36" s="619"/>
      <c r="BZ36" s="619"/>
      <c r="CA36" s="619"/>
      <c r="CB36" s="657"/>
      <c r="CD36" s="613" t="s">
        <v>329</v>
      </c>
      <c r="CE36" s="614"/>
      <c r="CF36" s="614"/>
      <c r="CG36" s="614"/>
      <c r="CH36" s="614"/>
      <c r="CI36" s="614"/>
      <c r="CJ36" s="614"/>
      <c r="CK36" s="614"/>
      <c r="CL36" s="614"/>
      <c r="CM36" s="614"/>
      <c r="CN36" s="614"/>
      <c r="CO36" s="614"/>
      <c r="CP36" s="614"/>
      <c r="CQ36" s="615"/>
      <c r="CR36" s="616">
        <v>1117792</v>
      </c>
      <c r="CS36" s="619"/>
      <c r="CT36" s="619"/>
      <c r="CU36" s="619"/>
      <c r="CV36" s="619"/>
      <c r="CW36" s="619"/>
      <c r="CX36" s="619"/>
      <c r="CY36" s="620"/>
      <c r="CZ36" s="621">
        <v>10.1</v>
      </c>
      <c r="DA36" s="650"/>
      <c r="DB36" s="650"/>
      <c r="DC36" s="651"/>
      <c r="DD36" s="624">
        <v>732634</v>
      </c>
      <c r="DE36" s="619"/>
      <c r="DF36" s="619"/>
      <c r="DG36" s="619"/>
      <c r="DH36" s="619"/>
      <c r="DI36" s="619"/>
      <c r="DJ36" s="619"/>
      <c r="DK36" s="620"/>
      <c r="DL36" s="624">
        <v>616872</v>
      </c>
      <c r="DM36" s="619"/>
      <c r="DN36" s="619"/>
      <c r="DO36" s="619"/>
      <c r="DP36" s="619"/>
      <c r="DQ36" s="619"/>
      <c r="DR36" s="619"/>
      <c r="DS36" s="619"/>
      <c r="DT36" s="619"/>
      <c r="DU36" s="619"/>
      <c r="DV36" s="620"/>
      <c r="DW36" s="621">
        <v>9.9</v>
      </c>
      <c r="DX36" s="650"/>
      <c r="DY36" s="650"/>
      <c r="DZ36" s="650"/>
      <c r="EA36" s="650"/>
      <c r="EB36" s="650"/>
      <c r="EC36" s="652"/>
    </row>
    <row r="37" spans="2:133" ht="11.25" customHeight="1">
      <c r="B37" s="613" t="s">
        <v>330</v>
      </c>
      <c r="C37" s="614"/>
      <c r="D37" s="614"/>
      <c r="E37" s="614"/>
      <c r="F37" s="614"/>
      <c r="G37" s="614"/>
      <c r="H37" s="614"/>
      <c r="I37" s="614"/>
      <c r="J37" s="614"/>
      <c r="K37" s="614"/>
      <c r="L37" s="614"/>
      <c r="M37" s="614"/>
      <c r="N37" s="614"/>
      <c r="O37" s="614"/>
      <c r="P37" s="614"/>
      <c r="Q37" s="615"/>
      <c r="R37" s="616">
        <v>250147</v>
      </c>
      <c r="S37" s="619"/>
      <c r="T37" s="619"/>
      <c r="U37" s="619"/>
      <c r="V37" s="619"/>
      <c r="W37" s="619"/>
      <c r="X37" s="619"/>
      <c r="Y37" s="620"/>
      <c r="Z37" s="673">
        <v>2.2000000000000002</v>
      </c>
      <c r="AA37" s="673"/>
      <c r="AB37" s="673"/>
      <c r="AC37" s="673"/>
      <c r="AD37" s="674" t="s">
        <v>138</v>
      </c>
      <c r="AE37" s="674"/>
      <c r="AF37" s="674"/>
      <c r="AG37" s="674"/>
      <c r="AH37" s="674"/>
      <c r="AI37" s="674"/>
      <c r="AJ37" s="674"/>
      <c r="AK37" s="674"/>
      <c r="AL37" s="621" t="s">
        <v>138</v>
      </c>
      <c r="AM37" s="622"/>
      <c r="AN37" s="622"/>
      <c r="AO37" s="675"/>
      <c r="AQ37" s="653" t="s">
        <v>331</v>
      </c>
      <c r="AR37" s="654"/>
      <c r="AS37" s="654"/>
      <c r="AT37" s="654"/>
      <c r="AU37" s="654"/>
      <c r="AV37" s="654"/>
      <c r="AW37" s="654"/>
      <c r="AX37" s="654"/>
      <c r="AY37" s="655"/>
      <c r="AZ37" s="616">
        <v>39631</v>
      </c>
      <c r="BA37" s="619"/>
      <c r="BB37" s="619"/>
      <c r="BC37" s="619"/>
      <c r="BD37" s="617"/>
      <c r="BE37" s="617"/>
      <c r="BF37" s="656"/>
      <c r="BG37" s="613" t="s">
        <v>332</v>
      </c>
      <c r="BH37" s="614"/>
      <c r="BI37" s="614"/>
      <c r="BJ37" s="614"/>
      <c r="BK37" s="614"/>
      <c r="BL37" s="614"/>
      <c r="BM37" s="614"/>
      <c r="BN37" s="614"/>
      <c r="BO37" s="614"/>
      <c r="BP37" s="614"/>
      <c r="BQ37" s="614"/>
      <c r="BR37" s="614"/>
      <c r="BS37" s="614"/>
      <c r="BT37" s="614"/>
      <c r="BU37" s="615"/>
      <c r="BV37" s="616">
        <v>2579</v>
      </c>
      <c r="BW37" s="619"/>
      <c r="BX37" s="619"/>
      <c r="BY37" s="619"/>
      <c r="BZ37" s="619"/>
      <c r="CA37" s="619"/>
      <c r="CB37" s="657"/>
      <c r="CD37" s="613" t="s">
        <v>333</v>
      </c>
      <c r="CE37" s="614"/>
      <c r="CF37" s="614"/>
      <c r="CG37" s="614"/>
      <c r="CH37" s="614"/>
      <c r="CI37" s="614"/>
      <c r="CJ37" s="614"/>
      <c r="CK37" s="614"/>
      <c r="CL37" s="614"/>
      <c r="CM37" s="614"/>
      <c r="CN37" s="614"/>
      <c r="CO37" s="614"/>
      <c r="CP37" s="614"/>
      <c r="CQ37" s="615"/>
      <c r="CR37" s="616">
        <v>307192</v>
      </c>
      <c r="CS37" s="617"/>
      <c r="CT37" s="617"/>
      <c r="CU37" s="617"/>
      <c r="CV37" s="617"/>
      <c r="CW37" s="617"/>
      <c r="CX37" s="617"/>
      <c r="CY37" s="618"/>
      <c r="CZ37" s="621">
        <v>2.8</v>
      </c>
      <c r="DA37" s="650"/>
      <c r="DB37" s="650"/>
      <c r="DC37" s="651"/>
      <c r="DD37" s="624">
        <v>302801</v>
      </c>
      <c r="DE37" s="617"/>
      <c r="DF37" s="617"/>
      <c r="DG37" s="617"/>
      <c r="DH37" s="617"/>
      <c r="DI37" s="617"/>
      <c r="DJ37" s="617"/>
      <c r="DK37" s="618"/>
      <c r="DL37" s="624">
        <v>302801</v>
      </c>
      <c r="DM37" s="617"/>
      <c r="DN37" s="617"/>
      <c r="DO37" s="617"/>
      <c r="DP37" s="617"/>
      <c r="DQ37" s="617"/>
      <c r="DR37" s="617"/>
      <c r="DS37" s="617"/>
      <c r="DT37" s="617"/>
      <c r="DU37" s="617"/>
      <c r="DV37" s="618"/>
      <c r="DW37" s="621">
        <v>4.9000000000000004</v>
      </c>
      <c r="DX37" s="650"/>
      <c r="DY37" s="650"/>
      <c r="DZ37" s="650"/>
      <c r="EA37" s="650"/>
      <c r="EB37" s="650"/>
      <c r="EC37" s="652"/>
    </row>
    <row r="38" spans="2:133" ht="11.25" customHeight="1">
      <c r="B38" s="628" t="s">
        <v>334</v>
      </c>
      <c r="C38" s="629"/>
      <c r="D38" s="629"/>
      <c r="E38" s="629"/>
      <c r="F38" s="629"/>
      <c r="G38" s="629"/>
      <c r="H38" s="629"/>
      <c r="I38" s="629"/>
      <c r="J38" s="629"/>
      <c r="K38" s="629"/>
      <c r="L38" s="629"/>
      <c r="M38" s="629"/>
      <c r="N38" s="629"/>
      <c r="O38" s="629"/>
      <c r="P38" s="629"/>
      <c r="Q38" s="630"/>
      <c r="R38" s="631">
        <v>11490666</v>
      </c>
      <c r="S38" s="665"/>
      <c r="T38" s="665"/>
      <c r="U38" s="665"/>
      <c r="V38" s="665"/>
      <c r="W38" s="665"/>
      <c r="X38" s="665"/>
      <c r="Y38" s="668"/>
      <c r="Z38" s="669">
        <v>100</v>
      </c>
      <c r="AA38" s="669"/>
      <c r="AB38" s="669"/>
      <c r="AC38" s="669"/>
      <c r="AD38" s="670">
        <v>5966945</v>
      </c>
      <c r="AE38" s="670"/>
      <c r="AF38" s="670"/>
      <c r="AG38" s="670"/>
      <c r="AH38" s="670"/>
      <c r="AI38" s="670"/>
      <c r="AJ38" s="670"/>
      <c r="AK38" s="670"/>
      <c r="AL38" s="634">
        <v>100</v>
      </c>
      <c r="AM38" s="671"/>
      <c r="AN38" s="671"/>
      <c r="AO38" s="672"/>
      <c r="AQ38" s="653" t="s">
        <v>335</v>
      </c>
      <c r="AR38" s="654"/>
      <c r="AS38" s="654"/>
      <c r="AT38" s="654"/>
      <c r="AU38" s="654"/>
      <c r="AV38" s="654"/>
      <c r="AW38" s="654"/>
      <c r="AX38" s="654"/>
      <c r="AY38" s="655"/>
      <c r="AZ38" s="616">
        <v>26319</v>
      </c>
      <c r="BA38" s="619"/>
      <c r="BB38" s="619"/>
      <c r="BC38" s="619"/>
      <c r="BD38" s="617"/>
      <c r="BE38" s="617"/>
      <c r="BF38" s="656"/>
      <c r="BG38" s="613" t="s">
        <v>336</v>
      </c>
      <c r="BH38" s="614"/>
      <c r="BI38" s="614"/>
      <c r="BJ38" s="614"/>
      <c r="BK38" s="614"/>
      <c r="BL38" s="614"/>
      <c r="BM38" s="614"/>
      <c r="BN38" s="614"/>
      <c r="BO38" s="614"/>
      <c r="BP38" s="614"/>
      <c r="BQ38" s="614"/>
      <c r="BR38" s="614"/>
      <c r="BS38" s="614"/>
      <c r="BT38" s="614"/>
      <c r="BU38" s="615"/>
      <c r="BV38" s="616">
        <v>4142</v>
      </c>
      <c r="BW38" s="619"/>
      <c r="BX38" s="619"/>
      <c r="BY38" s="619"/>
      <c r="BZ38" s="619"/>
      <c r="CA38" s="619"/>
      <c r="CB38" s="657"/>
      <c r="CD38" s="613" t="s">
        <v>337</v>
      </c>
      <c r="CE38" s="614"/>
      <c r="CF38" s="614"/>
      <c r="CG38" s="614"/>
      <c r="CH38" s="614"/>
      <c r="CI38" s="614"/>
      <c r="CJ38" s="614"/>
      <c r="CK38" s="614"/>
      <c r="CL38" s="614"/>
      <c r="CM38" s="614"/>
      <c r="CN38" s="614"/>
      <c r="CO38" s="614"/>
      <c r="CP38" s="614"/>
      <c r="CQ38" s="615"/>
      <c r="CR38" s="616">
        <v>912103</v>
      </c>
      <c r="CS38" s="619"/>
      <c r="CT38" s="619"/>
      <c r="CU38" s="619"/>
      <c r="CV38" s="619"/>
      <c r="CW38" s="619"/>
      <c r="CX38" s="619"/>
      <c r="CY38" s="620"/>
      <c r="CZ38" s="621">
        <v>8.3000000000000007</v>
      </c>
      <c r="DA38" s="650"/>
      <c r="DB38" s="650"/>
      <c r="DC38" s="651"/>
      <c r="DD38" s="624">
        <v>771088</v>
      </c>
      <c r="DE38" s="619"/>
      <c r="DF38" s="619"/>
      <c r="DG38" s="619"/>
      <c r="DH38" s="619"/>
      <c r="DI38" s="619"/>
      <c r="DJ38" s="619"/>
      <c r="DK38" s="620"/>
      <c r="DL38" s="624">
        <v>618081</v>
      </c>
      <c r="DM38" s="619"/>
      <c r="DN38" s="619"/>
      <c r="DO38" s="619"/>
      <c r="DP38" s="619"/>
      <c r="DQ38" s="619"/>
      <c r="DR38" s="619"/>
      <c r="DS38" s="619"/>
      <c r="DT38" s="619"/>
      <c r="DU38" s="619"/>
      <c r="DV38" s="620"/>
      <c r="DW38" s="621">
        <v>9.9</v>
      </c>
      <c r="DX38" s="650"/>
      <c r="DY38" s="650"/>
      <c r="DZ38" s="650"/>
      <c r="EA38" s="650"/>
      <c r="EB38" s="650"/>
      <c r="EC38" s="652"/>
    </row>
    <row r="39" spans="2:133" ht="11.25" customHeight="1">
      <c r="AQ39" s="653" t="s">
        <v>338</v>
      </c>
      <c r="AR39" s="654"/>
      <c r="AS39" s="654"/>
      <c r="AT39" s="654"/>
      <c r="AU39" s="654"/>
      <c r="AV39" s="654"/>
      <c r="AW39" s="654"/>
      <c r="AX39" s="654"/>
      <c r="AY39" s="655"/>
      <c r="AZ39" s="616" t="s">
        <v>129</v>
      </c>
      <c r="BA39" s="619"/>
      <c r="BB39" s="619"/>
      <c r="BC39" s="619"/>
      <c r="BD39" s="617"/>
      <c r="BE39" s="617"/>
      <c r="BF39" s="656"/>
      <c r="BG39" s="658" t="s">
        <v>339</v>
      </c>
      <c r="BH39" s="659"/>
      <c r="BI39" s="659"/>
      <c r="BJ39" s="659"/>
      <c r="BK39" s="659"/>
      <c r="BL39" s="223"/>
      <c r="BM39" s="614" t="s">
        <v>340</v>
      </c>
      <c r="BN39" s="614"/>
      <c r="BO39" s="614"/>
      <c r="BP39" s="614"/>
      <c r="BQ39" s="614"/>
      <c r="BR39" s="614"/>
      <c r="BS39" s="614"/>
      <c r="BT39" s="614"/>
      <c r="BU39" s="615"/>
      <c r="BV39" s="616">
        <v>72</v>
      </c>
      <c r="BW39" s="619"/>
      <c r="BX39" s="619"/>
      <c r="BY39" s="619"/>
      <c r="BZ39" s="619"/>
      <c r="CA39" s="619"/>
      <c r="CB39" s="657"/>
      <c r="CD39" s="613" t="s">
        <v>341</v>
      </c>
      <c r="CE39" s="614"/>
      <c r="CF39" s="614"/>
      <c r="CG39" s="614"/>
      <c r="CH39" s="614"/>
      <c r="CI39" s="614"/>
      <c r="CJ39" s="614"/>
      <c r="CK39" s="614"/>
      <c r="CL39" s="614"/>
      <c r="CM39" s="614"/>
      <c r="CN39" s="614"/>
      <c r="CO39" s="614"/>
      <c r="CP39" s="614"/>
      <c r="CQ39" s="615"/>
      <c r="CR39" s="616">
        <v>592598</v>
      </c>
      <c r="CS39" s="617"/>
      <c r="CT39" s="617"/>
      <c r="CU39" s="617"/>
      <c r="CV39" s="617"/>
      <c r="CW39" s="617"/>
      <c r="CX39" s="617"/>
      <c r="CY39" s="618"/>
      <c r="CZ39" s="621">
        <v>5.4</v>
      </c>
      <c r="DA39" s="650"/>
      <c r="DB39" s="650"/>
      <c r="DC39" s="651"/>
      <c r="DD39" s="624">
        <v>363368</v>
      </c>
      <c r="DE39" s="617"/>
      <c r="DF39" s="617"/>
      <c r="DG39" s="617"/>
      <c r="DH39" s="617"/>
      <c r="DI39" s="617"/>
      <c r="DJ39" s="617"/>
      <c r="DK39" s="618"/>
      <c r="DL39" s="624" t="s">
        <v>138</v>
      </c>
      <c r="DM39" s="617"/>
      <c r="DN39" s="617"/>
      <c r="DO39" s="617"/>
      <c r="DP39" s="617"/>
      <c r="DQ39" s="617"/>
      <c r="DR39" s="617"/>
      <c r="DS39" s="617"/>
      <c r="DT39" s="617"/>
      <c r="DU39" s="617"/>
      <c r="DV39" s="618"/>
      <c r="DW39" s="621" t="s">
        <v>129</v>
      </c>
      <c r="DX39" s="650"/>
      <c r="DY39" s="650"/>
      <c r="DZ39" s="650"/>
      <c r="EA39" s="650"/>
      <c r="EB39" s="650"/>
      <c r="EC39" s="652"/>
    </row>
    <row r="40" spans="2:133" ht="11.25" customHeight="1">
      <c r="AQ40" s="653" t="s">
        <v>342</v>
      </c>
      <c r="AR40" s="654"/>
      <c r="AS40" s="654"/>
      <c r="AT40" s="654"/>
      <c r="AU40" s="654"/>
      <c r="AV40" s="654"/>
      <c r="AW40" s="654"/>
      <c r="AX40" s="654"/>
      <c r="AY40" s="655"/>
      <c r="AZ40" s="616">
        <v>185811</v>
      </c>
      <c r="BA40" s="619"/>
      <c r="BB40" s="619"/>
      <c r="BC40" s="619"/>
      <c r="BD40" s="617"/>
      <c r="BE40" s="617"/>
      <c r="BF40" s="656"/>
      <c r="BG40" s="658"/>
      <c r="BH40" s="659"/>
      <c r="BI40" s="659"/>
      <c r="BJ40" s="659"/>
      <c r="BK40" s="659"/>
      <c r="BL40" s="223"/>
      <c r="BM40" s="614" t="s">
        <v>343</v>
      </c>
      <c r="BN40" s="614"/>
      <c r="BO40" s="614"/>
      <c r="BP40" s="614"/>
      <c r="BQ40" s="614"/>
      <c r="BR40" s="614"/>
      <c r="BS40" s="614"/>
      <c r="BT40" s="614"/>
      <c r="BU40" s="615"/>
      <c r="BV40" s="616" t="s">
        <v>129</v>
      </c>
      <c r="BW40" s="619"/>
      <c r="BX40" s="619"/>
      <c r="BY40" s="619"/>
      <c r="BZ40" s="619"/>
      <c r="CA40" s="619"/>
      <c r="CB40" s="657"/>
      <c r="CD40" s="613" t="s">
        <v>344</v>
      </c>
      <c r="CE40" s="614"/>
      <c r="CF40" s="614"/>
      <c r="CG40" s="614"/>
      <c r="CH40" s="614"/>
      <c r="CI40" s="614"/>
      <c r="CJ40" s="614"/>
      <c r="CK40" s="614"/>
      <c r="CL40" s="614"/>
      <c r="CM40" s="614"/>
      <c r="CN40" s="614"/>
      <c r="CO40" s="614"/>
      <c r="CP40" s="614"/>
      <c r="CQ40" s="615"/>
      <c r="CR40" s="616">
        <v>20000</v>
      </c>
      <c r="CS40" s="619"/>
      <c r="CT40" s="619"/>
      <c r="CU40" s="619"/>
      <c r="CV40" s="619"/>
      <c r="CW40" s="619"/>
      <c r="CX40" s="619"/>
      <c r="CY40" s="620"/>
      <c r="CZ40" s="621">
        <v>0.2</v>
      </c>
      <c r="DA40" s="650"/>
      <c r="DB40" s="650"/>
      <c r="DC40" s="651"/>
      <c r="DD40" s="624">
        <v>2500</v>
      </c>
      <c r="DE40" s="619"/>
      <c r="DF40" s="619"/>
      <c r="DG40" s="619"/>
      <c r="DH40" s="619"/>
      <c r="DI40" s="619"/>
      <c r="DJ40" s="619"/>
      <c r="DK40" s="620"/>
      <c r="DL40" s="624">
        <v>2500</v>
      </c>
      <c r="DM40" s="619"/>
      <c r="DN40" s="619"/>
      <c r="DO40" s="619"/>
      <c r="DP40" s="619"/>
      <c r="DQ40" s="619"/>
      <c r="DR40" s="619"/>
      <c r="DS40" s="619"/>
      <c r="DT40" s="619"/>
      <c r="DU40" s="619"/>
      <c r="DV40" s="620"/>
      <c r="DW40" s="621">
        <v>0</v>
      </c>
      <c r="DX40" s="650"/>
      <c r="DY40" s="650"/>
      <c r="DZ40" s="650"/>
      <c r="EA40" s="650"/>
      <c r="EB40" s="650"/>
      <c r="EC40" s="652"/>
    </row>
    <row r="41" spans="2:133" ht="11.25" customHeight="1">
      <c r="AQ41" s="662" t="s">
        <v>345</v>
      </c>
      <c r="AR41" s="663"/>
      <c r="AS41" s="663"/>
      <c r="AT41" s="663"/>
      <c r="AU41" s="663"/>
      <c r="AV41" s="663"/>
      <c r="AW41" s="663"/>
      <c r="AX41" s="663"/>
      <c r="AY41" s="664"/>
      <c r="AZ41" s="631">
        <v>512945</v>
      </c>
      <c r="BA41" s="665"/>
      <c r="BB41" s="665"/>
      <c r="BC41" s="665"/>
      <c r="BD41" s="632"/>
      <c r="BE41" s="632"/>
      <c r="BF41" s="666"/>
      <c r="BG41" s="660"/>
      <c r="BH41" s="661"/>
      <c r="BI41" s="661"/>
      <c r="BJ41" s="661"/>
      <c r="BK41" s="661"/>
      <c r="BL41" s="224"/>
      <c r="BM41" s="629" t="s">
        <v>346</v>
      </c>
      <c r="BN41" s="629"/>
      <c r="BO41" s="629"/>
      <c r="BP41" s="629"/>
      <c r="BQ41" s="629"/>
      <c r="BR41" s="629"/>
      <c r="BS41" s="629"/>
      <c r="BT41" s="629"/>
      <c r="BU41" s="630"/>
      <c r="BV41" s="631">
        <v>303</v>
      </c>
      <c r="BW41" s="665"/>
      <c r="BX41" s="665"/>
      <c r="BY41" s="665"/>
      <c r="BZ41" s="665"/>
      <c r="CA41" s="665"/>
      <c r="CB41" s="667"/>
      <c r="CD41" s="613" t="s">
        <v>347</v>
      </c>
      <c r="CE41" s="614"/>
      <c r="CF41" s="614"/>
      <c r="CG41" s="614"/>
      <c r="CH41" s="614"/>
      <c r="CI41" s="614"/>
      <c r="CJ41" s="614"/>
      <c r="CK41" s="614"/>
      <c r="CL41" s="614"/>
      <c r="CM41" s="614"/>
      <c r="CN41" s="614"/>
      <c r="CO41" s="614"/>
      <c r="CP41" s="614"/>
      <c r="CQ41" s="615"/>
      <c r="CR41" s="616" t="s">
        <v>129</v>
      </c>
      <c r="CS41" s="617"/>
      <c r="CT41" s="617"/>
      <c r="CU41" s="617"/>
      <c r="CV41" s="617"/>
      <c r="CW41" s="617"/>
      <c r="CX41" s="617"/>
      <c r="CY41" s="618"/>
      <c r="CZ41" s="621" t="s">
        <v>138</v>
      </c>
      <c r="DA41" s="650"/>
      <c r="DB41" s="650"/>
      <c r="DC41" s="651"/>
      <c r="DD41" s="624" t="s">
        <v>138</v>
      </c>
      <c r="DE41" s="617"/>
      <c r="DF41" s="617"/>
      <c r="DG41" s="617"/>
      <c r="DH41" s="617"/>
      <c r="DI41" s="617"/>
      <c r="DJ41" s="617"/>
      <c r="DK41" s="618"/>
      <c r="DL41" s="625"/>
      <c r="DM41" s="626"/>
      <c r="DN41" s="626"/>
      <c r="DO41" s="626"/>
      <c r="DP41" s="626"/>
      <c r="DQ41" s="626"/>
      <c r="DR41" s="626"/>
      <c r="DS41" s="626"/>
      <c r="DT41" s="626"/>
      <c r="DU41" s="626"/>
      <c r="DV41" s="627"/>
      <c r="DW41" s="610"/>
      <c r="DX41" s="611"/>
      <c r="DY41" s="611"/>
      <c r="DZ41" s="611"/>
      <c r="EA41" s="611"/>
      <c r="EB41" s="611"/>
      <c r="EC41" s="612"/>
    </row>
    <row r="42" spans="2:133" ht="11.25" customHeight="1">
      <c r="B42" s="214" t="s">
        <v>348</v>
      </c>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CD42" s="613" t="s">
        <v>349</v>
      </c>
      <c r="CE42" s="614"/>
      <c r="CF42" s="614"/>
      <c r="CG42" s="614"/>
      <c r="CH42" s="614"/>
      <c r="CI42" s="614"/>
      <c r="CJ42" s="614"/>
      <c r="CK42" s="614"/>
      <c r="CL42" s="614"/>
      <c r="CM42" s="614"/>
      <c r="CN42" s="614"/>
      <c r="CO42" s="614"/>
      <c r="CP42" s="614"/>
      <c r="CQ42" s="615"/>
      <c r="CR42" s="616">
        <v>2140123</v>
      </c>
      <c r="CS42" s="619"/>
      <c r="CT42" s="619"/>
      <c r="CU42" s="619"/>
      <c r="CV42" s="619"/>
      <c r="CW42" s="619"/>
      <c r="CX42" s="619"/>
      <c r="CY42" s="620"/>
      <c r="CZ42" s="621">
        <v>19.399999999999999</v>
      </c>
      <c r="DA42" s="622"/>
      <c r="DB42" s="622"/>
      <c r="DC42" s="623"/>
      <c r="DD42" s="624">
        <v>335872</v>
      </c>
      <c r="DE42" s="619"/>
      <c r="DF42" s="619"/>
      <c r="DG42" s="619"/>
      <c r="DH42" s="619"/>
      <c r="DI42" s="619"/>
      <c r="DJ42" s="619"/>
      <c r="DK42" s="620"/>
      <c r="DL42" s="625"/>
      <c r="DM42" s="626"/>
      <c r="DN42" s="626"/>
      <c r="DO42" s="626"/>
      <c r="DP42" s="626"/>
      <c r="DQ42" s="626"/>
      <c r="DR42" s="626"/>
      <c r="DS42" s="626"/>
      <c r="DT42" s="626"/>
      <c r="DU42" s="626"/>
      <c r="DV42" s="627"/>
      <c r="DW42" s="610"/>
      <c r="DX42" s="611"/>
      <c r="DY42" s="611"/>
      <c r="DZ42" s="611"/>
      <c r="EA42" s="611"/>
      <c r="EB42" s="611"/>
      <c r="EC42" s="612"/>
    </row>
    <row r="43" spans="2:133" ht="11.25" customHeight="1">
      <c r="B43" s="226" t="s">
        <v>350</v>
      </c>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CD43" s="613" t="s">
        <v>351</v>
      </c>
      <c r="CE43" s="614"/>
      <c r="CF43" s="614"/>
      <c r="CG43" s="614"/>
      <c r="CH43" s="614"/>
      <c r="CI43" s="614"/>
      <c r="CJ43" s="614"/>
      <c r="CK43" s="614"/>
      <c r="CL43" s="614"/>
      <c r="CM43" s="614"/>
      <c r="CN43" s="614"/>
      <c r="CO43" s="614"/>
      <c r="CP43" s="614"/>
      <c r="CQ43" s="615"/>
      <c r="CR43" s="616">
        <v>70886</v>
      </c>
      <c r="CS43" s="617"/>
      <c r="CT43" s="617"/>
      <c r="CU43" s="617"/>
      <c r="CV43" s="617"/>
      <c r="CW43" s="617"/>
      <c r="CX43" s="617"/>
      <c r="CY43" s="618"/>
      <c r="CZ43" s="621">
        <v>0.6</v>
      </c>
      <c r="DA43" s="650"/>
      <c r="DB43" s="650"/>
      <c r="DC43" s="651"/>
      <c r="DD43" s="624">
        <v>42632</v>
      </c>
      <c r="DE43" s="617"/>
      <c r="DF43" s="617"/>
      <c r="DG43" s="617"/>
      <c r="DH43" s="617"/>
      <c r="DI43" s="617"/>
      <c r="DJ43" s="617"/>
      <c r="DK43" s="618"/>
      <c r="DL43" s="625"/>
      <c r="DM43" s="626"/>
      <c r="DN43" s="626"/>
      <c r="DO43" s="626"/>
      <c r="DP43" s="626"/>
      <c r="DQ43" s="626"/>
      <c r="DR43" s="626"/>
      <c r="DS43" s="626"/>
      <c r="DT43" s="626"/>
      <c r="DU43" s="626"/>
      <c r="DV43" s="627"/>
      <c r="DW43" s="610"/>
      <c r="DX43" s="611"/>
      <c r="DY43" s="611"/>
      <c r="DZ43" s="611"/>
      <c r="EA43" s="611"/>
      <c r="EB43" s="611"/>
      <c r="EC43" s="612"/>
    </row>
    <row r="44" spans="2:133" ht="11.25" customHeight="1">
      <c r="B44" s="226" t="s">
        <v>352</v>
      </c>
      <c r="CD44" s="644" t="s">
        <v>304</v>
      </c>
      <c r="CE44" s="645"/>
      <c r="CF44" s="613" t="s">
        <v>353</v>
      </c>
      <c r="CG44" s="614"/>
      <c r="CH44" s="614"/>
      <c r="CI44" s="614"/>
      <c r="CJ44" s="614"/>
      <c r="CK44" s="614"/>
      <c r="CL44" s="614"/>
      <c r="CM44" s="614"/>
      <c r="CN44" s="614"/>
      <c r="CO44" s="614"/>
      <c r="CP44" s="614"/>
      <c r="CQ44" s="615"/>
      <c r="CR44" s="616">
        <v>2077639</v>
      </c>
      <c r="CS44" s="619"/>
      <c r="CT44" s="619"/>
      <c r="CU44" s="619"/>
      <c r="CV44" s="619"/>
      <c r="CW44" s="619"/>
      <c r="CX44" s="619"/>
      <c r="CY44" s="620"/>
      <c r="CZ44" s="621">
        <v>18.899999999999999</v>
      </c>
      <c r="DA44" s="622"/>
      <c r="DB44" s="622"/>
      <c r="DC44" s="623"/>
      <c r="DD44" s="624">
        <v>320098</v>
      </c>
      <c r="DE44" s="619"/>
      <c r="DF44" s="619"/>
      <c r="DG44" s="619"/>
      <c r="DH44" s="619"/>
      <c r="DI44" s="619"/>
      <c r="DJ44" s="619"/>
      <c r="DK44" s="620"/>
      <c r="DL44" s="625"/>
      <c r="DM44" s="626"/>
      <c r="DN44" s="626"/>
      <c r="DO44" s="626"/>
      <c r="DP44" s="626"/>
      <c r="DQ44" s="626"/>
      <c r="DR44" s="626"/>
      <c r="DS44" s="626"/>
      <c r="DT44" s="626"/>
      <c r="DU44" s="626"/>
      <c r="DV44" s="627"/>
      <c r="DW44" s="610"/>
      <c r="DX44" s="611"/>
      <c r="DY44" s="611"/>
      <c r="DZ44" s="611"/>
      <c r="EA44" s="611"/>
      <c r="EB44" s="611"/>
      <c r="EC44" s="612"/>
    </row>
    <row r="45" spans="2:133" ht="11.25" customHeight="1">
      <c r="CD45" s="646"/>
      <c r="CE45" s="647"/>
      <c r="CF45" s="613" t="s">
        <v>354</v>
      </c>
      <c r="CG45" s="614"/>
      <c r="CH45" s="614"/>
      <c r="CI45" s="614"/>
      <c r="CJ45" s="614"/>
      <c r="CK45" s="614"/>
      <c r="CL45" s="614"/>
      <c r="CM45" s="614"/>
      <c r="CN45" s="614"/>
      <c r="CO45" s="614"/>
      <c r="CP45" s="614"/>
      <c r="CQ45" s="615"/>
      <c r="CR45" s="616">
        <v>548357</v>
      </c>
      <c r="CS45" s="617"/>
      <c r="CT45" s="617"/>
      <c r="CU45" s="617"/>
      <c r="CV45" s="617"/>
      <c r="CW45" s="617"/>
      <c r="CX45" s="617"/>
      <c r="CY45" s="618"/>
      <c r="CZ45" s="621">
        <v>5</v>
      </c>
      <c r="DA45" s="650"/>
      <c r="DB45" s="650"/>
      <c r="DC45" s="651"/>
      <c r="DD45" s="624">
        <v>125447</v>
      </c>
      <c r="DE45" s="617"/>
      <c r="DF45" s="617"/>
      <c r="DG45" s="617"/>
      <c r="DH45" s="617"/>
      <c r="DI45" s="617"/>
      <c r="DJ45" s="617"/>
      <c r="DK45" s="618"/>
      <c r="DL45" s="625"/>
      <c r="DM45" s="626"/>
      <c r="DN45" s="626"/>
      <c r="DO45" s="626"/>
      <c r="DP45" s="626"/>
      <c r="DQ45" s="626"/>
      <c r="DR45" s="626"/>
      <c r="DS45" s="626"/>
      <c r="DT45" s="626"/>
      <c r="DU45" s="626"/>
      <c r="DV45" s="627"/>
      <c r="DW45" s="610"/>
      <c r="DX45" s="611"/>
      <c r="DY45" s="611"/>
      <c r="DZ45" s="611"/>
      <c r="EA45" s="611"/>
      <c r="EB45" s="611"/>
      <c r="EC45" s="612"/>
    </row>
    <row r="46" spans="2:133" ht="11.25" customHeight="1">
      <c r="CD46" s="646"/>
      <c r="CE46" s="647"/>
      <c r="CF46" s="613" t="s">
        <v>355</v>
      </c>
      <c r="CG46" s="614"/>
      <c r="CH46" s="614"/>
      <c r="CI46" s="614"/>
      <c r="CJ46" s="614"/>
      <c r="CK46" s="614"/>
      <c r="CL46" s="614"/>
      <c r="CM46" s="614"/>
      <c r="CN46" s="614"/>
      <c r="CO46" s="614"/>
      <c r="CP46" s="614"/>
      <c r="CQ46" s="615"/>
      <c r="CR46" s="616">
        <v>1447474</v>
      </c>
      <c r="CS46" s="619"/>
      <c r="CT46" s="619"/>
      <c r="CU46" s="619"/>
      <c r="CV46" s="619"/>
      <c r="CW46" s="619"/>
      <c r="CX46" s="619"/>
      <c r="CY46" s="620"/>
      <c r="CZ46" s="621">
        <v>13.1</v>
      </c>
      <c r="DA46" s="622"/>
      <c r="DB46" s="622"/>
      <c r="DC46" s="623"/>
      <c r="DD46" s="624">
        <v>168543</v>
      </c>
      <c r="DE46" s="619"/>
      <c r="DF46" s="619"/>
      <c r="DG46" s="619"/>
      <c r="DH46" s="619"/>
      <c r="DI46" s="619"/>
      <c r="DJ46" s="619"/>
      <c r="DK46" s="620"/>
      <c r="DL46" s="625"/>
      <c r="DM46" s="626"/>
      <c r="DN46" s="626"/>
      <c r="DO46" s="626"/>
      <c r="DP46" s="626"/>
      <c r="DQ46" s="626"/>
      <c r="DR46" s="626"/>
      <c r="DS46" s="626"/>
      <c r="DT46" s="626"/>
      <c r="DU46" s="626"/>
      <c r="DV46" s="627"/>
      <c r="DW46" s="610"/>
      <c r="DX46" s="611"/>
      <c r="DY46" s="611"/>
      <c r="DZ46" s="611"/>
      <c r="EA46" s="611"/>
      <c r="EB46" s="611"/>
      <c r="EC46" s="612"/>
    </row>
    <row r="47" spans="2:133" ht="11.25" customHeight="1">
      <c r="CD47" s="646"/>
      <c r="CE47" s="647"/>
      <c r="CF47" s="613" t="s">
        <v>356</v>
      </c>
      <c r="CG47" s="614"/>
      <c r="CH47" s="614"/>
      <c r="CI47" s="614"/>
      <c r="CJ47" s="614"/>
      <c r="CK47" s="614"/>
      <c r="CL47" s="614"/>
      <c r="CM47" s="614"/>
      <c r="CN47" s="614"/>
      <c r="CO47" s="614"/>
      <c r="CP47" s="614"/>
      <c r="CQ47" s="615"/>
      <c r="CR47" s="616">
        <v>62484</v>
      </c>
      <c r="CS47" s="617"/>
      <c r="CT47" s="617"/>
      <c r="CU47" s="617"/>
      <c r="CV47" s="617"/>
      <c r="CW47" s="617"/>
      <c r="CX47" s="617"/>
      <c r="CY47" s="618"/>
      <c r="CZ47" s="621">
        <v>0.6</v>
      </c>
      <c r="DA47" s="650"/>
      <c r="DB47" s="650"/>
      <c r="DC47" s="651"/>
      <c r="DD47" s="624">
        <v>15774</v>
      </c>
      <c r="DE47" s="617"/>
      <c r="DF47" s="617"/>
      <c r="DG47" s="617"/>
      <c r="DH47" s="617"/>
      <c r="DI47" s="617"/>
      <c r="DJ47" s="617"/>
      <c r="DK47" s="618"/>
      <c r="DL47" s="625"/>
      <c r="DM47" s="626"/>
      <c r="DN47" s="626"/>
      <c r="DO47" s="626"/>
      <c r="DP47" s="626"/>
      <c r="DQ47" s="626"/>
      <c r="DR47" s="626"/>
      <c r="DS47" s="626"/>
      <c r="DT47" s="626"/>
      <c r="DU47" s="626"/>
      <c r="DV47" s="627"/>
      <c r="DW47" s="610"/>
      <c r="DX47" s="611"/>
      <c r="DY47" s="611"/>
      <c r="DZ47" s="611"/>
      <c r="EA47" s="611"/>
      <c r="EB47" s="611"/>
      <c r="EC47" s="612"/>
    </row>
    <row r="48" spans="2:133" ht="13">
      <c r="CD48" s="648"/>
      <c r="CE48" s="649"/>
      <c r="CF48" s="613" t="s">
        <v>357</v>
      </c>
      <c r="CG48" s="614"/>
      <c r="CH48" s="614"/>
      <c r="CI48" s="614"/>
      <c r="CJ48" s="614"/>
      <c r="CK48" s="614"/>
      <c r="CL48" s="614"/>
      <c r="CM48" s="614"/>
      <c r="CN48" s="614"/>
      <c r="CO48" s="614"/>
      <c r="CP48" s="614"/>
      <c r="CQ48" s="615"/>
      <c r="CR48" s="616" t="s">
        <v>129</v>
      </c>
      <c r="CS48" s="619"/>
      <c r="CT48" s="619"/>
      <c r="CU48" s="619"/>
      <c r="CV48" s="619"/>
      <c r="CW48" s="619"/>
      <c r="CX48" s="619"/>
      <c r="CY48" s="620"/>
      <c r="CZ48" s="621" t="s">
        <v>138</v>
      </c>
      <c r="DA48" s="622"/>
      <c r="DB48" s="622"/>
      <c r="DC48" s="623"/>
      <c r="DD48" s="624" t="s">
        <v>138</v>
      </c>
      <c r="DE48" s="619"/>
      <c r="DF48" s="619"/>
      <c r="DG48" s="619"/>
      <c r="DH48" s="619"/>
      <c r="DI48" s="619"/>
      <c r="DJ48" s="619"/>
      <c r="DK48" s="620"/>
      <c r="DL48" s="625"/>
      <c r="DM48" s="626"/>
      <c r="DN48" s="626"/>
      <c r="DO48" s="626"/>
      <c r="DP48" s="626"/>
      <c r="DQ48" s="626"/>
      <c r="DR48" s="626"/>
      <c r="DS48" s="626"/>
      <c r="DT48" s="626"/>
      <c r="DU48" s="626"/>
      <c r="DV48" s="627"/>
      <c r="DW48" s="610"/>
      <c r="DX48" s="611"/>
      <c r="DY48" s="611"/>
      <c r="DZ48" s="611"/>
      <c r="EA48" s="611"/>
      <c r="EB48" s="611"/>
      <c r="EC48" s="612"/>
    </row>
    <row r="49" spans="82:133" ht="11.25" customHeight="1">
      <c r="CD49" s="628" t="s">
        <v>358</v>
      </c>
      <c r="CE49" s="629"/>
      <c r="CF49" s="629"/>
      <c r="CG49" s="629"/>
      <c r="CH49" s="629"/>
      <c r="CI49" s="629"/>
      <c r="CJ49" s="629"/>
      <c r="CK49" s="629"/>
      <c r="CL49" s="629"/>
      <c r="CM49" s="629"/>
      <c r="CN49" s="629"/>
      <c r="CO49" s="629"/>
      <c r="CP49" s="629"/>
      <c r="CQ49" s="630"/>
      <c r="CR49" s="631">
        <v>11016991</v>
      </c>
      <c r="CS49" s="632"/>
      <c r="CT49" s="632"/>
      <c r="CU49" s="632"/>
      <c r="CV49" s="632"/>
      <c r="CW49" s="632"/>
      <c r="CX49" s="632"/>
      <c r="CY49" s="633"/>
      <c r="CZ49" s="634">
        <v>100</v>
      </c>
      <c r="DA49" s="635"/>
      <c r="DB49" s="635"/>
      <c r="DC49" s="636"/>
      <c r="DD49" s="637">
        <v>6732920</v>
      </c>
      <c r="DE49" s="632"/>
      <c r="DF49" s="632"/>
      <c r="DG49" s="632"/>
      <c r="DH49" s="632"/>
      <c r="DI49" s="632"/>
      <c r="DJ49" s="632"/>
      <c r="DK49" s="633"/>
      <c r="DL49" s="638"/>
      <c r="DM49" s="639"/>
      <c r="DN49" s="639"/>
      <c r="DO49" s="639"/>
      <c r="DP49" s="639"/>
      <c r="DQ49" s="639"/>
      <c r="DR49" s="639"/>
      <c r="DS49" s="639"/>
      <c r="DT49" s="639"/>
      <c r="DU49" s="639"/>
      <c r="DV49" s="640"/>
      <c r="DW49" s="641"/>
      <c r="DX49" s="642"/>
      <c r="DY49" s="642"/>
      <c r="DZ49" s="642"/>
      <c r="EA49" s="642"/>
      <c r="EB49" s="642"/>
      <c r="EC49" s="643"/>
    </row>
    <row r="50" spans="82:133" ht="13" hidden="1"/>
    <row r="51" spans="82:133" ht="13" hidden="1"/>
    <row r="52" spans="82:133" ht="13" hidden="1"/>
    <row r="53" spans="82:133" ht="13" hidden="1"/>
  </sheetData>
  <sheetProtection algorithmName="SHA-512" hashValue="N5xqAUTsh852Q50OHUVBLtWa7z5fm8nJKArLRaFdP5F0BXpOCL73vAu1e6RAa3cfXOQXu5rUs9h90mMuwsNgzw==" saltValue="cEcEi7jMEzgHesfCx7kfW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70" zoomScaleSheetLayoutView="70" workbookViewId="0"/>
  </sheetViews>
  <sheetFormatPr baseColWidth="10" defaultColWidth="0" defaultRowHeight="14" zeroHeight="1"/>
  <cols>
    <col min="1" max="130" width="2.6640625" style="232" customWidth="1"/>
    <col min="131" max="131" width="1.6640625" style="232" customWidth="1"/>
    <col min="132" max="16384" width="9" style="232" hidden="1"/>
  </cols>
  <sheetData>
    <row r="1" spans="1:131" ht="11.25" customHeight="1" thickBot="1">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c r="A2" s="233"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09" t="s">
        <v>360</v>
      </c>
      <c r="DK2" s="1110"/>
      <c r="DL2" s="1110"/>
      <c r="DM2" s="1110"/>
      <c r="DN2" s="1110"/>
      <c r="DO2" s="1111"/>
      <c r="DP2" s="229"/>
      <c r="DQ2" s="1109" t="s">
        <v>361</v>
      </c>
      <c r="DR2" s="1110"/>
      <c r="DS2" s="1110"/>
      <c r="DT2" s="1110"/>
      <c r="DU2" s="1110"/>
      <c r="DV2" s="1110"/>
      <c r="DW2" s="1110"/>
      <c r="DX2" s="1110"/>
      <c r="DY2" s="1110"/>
      <c r="DZ2" s="1111"/>
      <c r="EA2" s="231"/>
    </row>
    <row r="3" spans="1:131" ht="11.25" customHeight="1">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c r="A4" s="1062" t="s">
        <v>362</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34"/>
      <c r="BA4" s="234"/>
      <c r="BB4" s="234"/>
      <c r="BC4" s="234"/>
      <c r="BD4" s="234"/>
      <c r="BE4" s="235"/>
      <c r="BF4" s="235"/>
      <c r="BG4" s="235"/>
      <c r="BH4" s="235"/>
      <c r="BI4" s="235"/>
      <c r="BJ4" s="235"/>
      <c r="BK4" s="235"/>
      <c r="BL4" s="235"/>
      <c r="BM4" s="235"/>
      <c r="BN4" s="235"/>
      <c r="BO4" s="235"/>
      <c r="BP4" s="235"/>
      <c r="BQ4" s="234" t="s">
        <v>363</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c r="A5" s="998" t="s">
        <v>364</v>
      </c>
      <c r="B5" s="999"/>
      <c r="C5" s="999"/>
      <c r="D5" s="999"/>
      <c r="E5" s="999"/>
      <c r="F5" s="999"/>
      <c r="G5" s="999"/>
      <c r="H5" s="999"/>
      <c r="I5" s="999"/>
      <c r="J5" s="999"/>
      <c r="K5" s="999"/>
      <c r="L5" s="999"/>
      <c r="M5" s="999"/>
      <c r="N5" s="999"/>
      <c r="O5" s="999"/>
      <c r="P5" s="1000"/>
      <c r="Q5" s="1004" t="s">
        <v>365</v>
      </c>
      <c r="R5" s="1005"/>
      <c r="S5" s="1005"/>
      <c r="T5" s="1005"/>
      <c r="U5" s="1006"/>
      <c r="V5" s="1004" t="s">
        <v>366</v>
      </c>
      <c r="W5" s="1005"/>
      <c r="X5" s="1005"/>
      <c r="Y5" s="1005"/>
      <c r="Z5" s="1006"/>
      <c r="AA5" s="1004" t="s">
        <v>367</v>
      </c>
      <c r="AB5" s="1005"/>
      <c r="AC5" s="1005"/>
      <c r="AD5" s="1005"/>
      <c r="AE5" s="1005"/>
      <c r="AF5" s="1112" t="s">
        <v>368</v>
      </c>
      <c r="AG5" s="1005"/>
      <c r="AH5" s="1005"/>
      <c r="AI5" s="1005"/>
      <c r="AJ5" s="1018"/>
      <c r="AK5" s="1005" t="s">
        <v>369</v>
      </c>
      <c r="AL5" s="1005"/>
      <c r="AM5" s="1005"/>
      <c r="AN5" s="1005"/>
      <c r="AO5" s="1006"/>
      <c r="AP5" s="1004" t="s">
        <v>370</v>
      </c>
      <c r="AQ5" s="1005"/>
      <c r="AR5" s="1005"/>
      <c r="AS5" s="1005"/>
      <c r="AT5" s="1006"/>
      <c r="AU5" s="1004" t="s">
        <v>371</v>
      </c>
      <c r="AV5" s="1005"/>
      <c r="AW5" s="1005"/>
      <c r="AX5" s="1005"/>
      <c r="AY5" s="1018"/>
      <c r="AZ5" s="234"/>
      <c r="BA5" s="234"/>
      <c r="BB5" s="234"/>
      <c r="BC5" s="234"/>
      <c r="BD5" s="234"/>
      <c r="BE5" s="235"/>
      <c r="BF5" s="235"/>
      <c r="BG5" s="235"/>
      <c r="BH5" s="235"/>
      <c r="BI5" s="235"/>
      <c r="BJ5" s="235"/>
      <c r="BK5" s="235"/>
      <c r="BL5" s="235"/>
      <c r="BM5" s="235"/>
      <c r="BN5" s="235"/>
      <c r="BO5" s="235"/>
      <c r="BP5" s="235"/>
      <c r="BQ5" s="998" t="s">
        <v>372</v>
      </c>
      <c r="BR5" s="999"/>
      <c r="BS5" s="999"/>
      <c r="BT5" s="999"/>
      <c r="BU5" s="999"/>
      <c r="BV5" s="999"/>
      <c r="BW5" s="999"/>
      <c r="BX5" s="999"/>
      <c r="BY5" s="999"/>
      <c r="BZ5" s="999"/>
      <c r="CA5" s="999"/>
      <c r="CB5" s="999"/>
      <c r="CC5" s="999"/>
      <c r="CD5" s="999"/>
      <c r="CE5" s="999"/>
      <c r="CF5" s="999"/>
      <c r="CG5" s="1000"/>
      <c r="CH5" s="1004" t="s">
        <v>373</v>
      </c>
      <c r="CI5" s="1005"/>
      <c r="CJ5" s="1005"/>
      <c r="CK5" s="1005"/>
      <c r="CL5" s="1006"/>
      <c r="CM5" s="1004" t="s">
        <v>374</v>
      </c>
      <c r="CN5" s="1005"/>
      <c r="CO5" s="1005"/>
      <c r="CP5" s="1005"/>
      <c r="CQ5" s="1006"/>
      <c r="CR5" s="1004" t="s">
        <v>375</v>
      </c>
      <c r="CS5" s="1005"/>
      <c r="CT5" s="1005"/>
      <c r="CU5" s="1005"/>
      <c r="CV5" s="1006"/>
      <c r="CW5" s="1004" t="s">
        <v>376</v>
      </c>
      <c r="CX5" s="1005"/>
      <c r="CY5" s="1005"/>
      <c r="CZ5" s="1005"/>
      <c r="DA5" s="1006"/>
      <c r="DB5" s="1004" t="s">
        <v>377</v>
      </c>
      <c r="DC5" s="1005"/>
      <c r="DD5" s="1005"/>
      <c r="DE5" s="1005"/>
      <c r="DF5" s="1006"/>
      <c r="DG5" s="1097" t="s">
        <v>378</v>
      </c>
      <c r="DH5" s="1098"/>
      <c r="DI5" s="1098"/>
      <c r="DJ5" s="1098"/>
      <c r="DK5" s="1099"/>
      <c r="DL5" s="1097" t="s">
        <v>379</v>
      </c>
      <c r="DM5" s="1098"/>
      <c r="DN5" s="1098"/>
      <c r="DO5" s="1098"/>
      <c r="DP5" s="1099"/>
      <c r="DQ5" s="1004" t="s">
        <v>380</v>
      </c>
      <c r="DR5" s="1005"/>
      <c r="DS5" s="1005"/>
      <c r="DT5" s="1005"/>
      <c r="DU5" s="1006"/>
      <c r="DV5" s="1004" t="s">
        <v>371</v>
      </c>
      <c r="DW5" s="1005"/>
      <c r="DX5" s="1005"/>
      <c r="DY5" s="1005"/>
      <c r="DZ5" s="1018"/>
      <c r="EA5" s="236"/>
    </row>
    <row r="6" spans="1:131" s="237" customFormat="1" ht="26.25" customHeight="1" thickBot="1">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113"/>
      <c r="AG6" s="1008"/>
      <c r="AH6" s="1008"/>
      <c r="AI6" s="1008"/>
      <c r="AJ6" s="1019"/>
      <c r="AK6" s="1008"/>
      <c r="AL6" s="1008"/>
      <c r="AM6" s="1008"/>
      <c r="AN6" s="1008"/>
      <c r="AO6" s="1009"/>
      <c r="AP6" s="1007"/>
      <c r="AQ6" s="1008"/>
      <c r="AR6" s="1008"/>
      <c r="AS6" s="1008"/>
      <c r="AT6" s="1009"/>
      <c r="AU6" s="1007"/>
      <c r="AV6" s="1008"/>
      <c r="AW6" s="1008"/>
      <c r="AX6" s="1008"/>
      <c r="AY6" s="1019"/>
      <c r="AZ6" s="234"/>
      <c r="BA6" s="234"/>
      <c r="BB6" s="234"/>
      <c r="BC6" s="234"/>
      <c r="BD6" s="234"/>
      <c r="BE6" s="235"/>
      <c r="BF6" s="235"/>
      <c r="BG6" s="235"/>
      <c r="BH6" s="235"/>
      <c r="BI6" s="235"/>
      <c r="BJ6" s="235"/>
      <c r="BK6" s="235"/>
      <c r="BL6" s="235"/>
      <c r="BM6" s="235"/>
      <c r="BN6" s="235"/>
      <c r="BO6" s="235"/>
      <c r="BP6" s="235"/>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100"/>
      <c r="DH6" s="1101"/>
      <c r="DI6" s="1101"/>
      <c r="DJ6" s="1101"/>
      <c r="DK6" s="1102"/>
      <c r="DL6" s="1100"/>
      <c r="DM6" s="1101"/>
      <c r="DN6" s="1101"/>
      <c r="DO6" s="1101"/>
      <c r="DP6" s="1102"/>
      <c r="DQ6" s="1007"/>
      <c r="DR6" s="1008"/>
      <c r="DS6" s="1008"/>
      <c r="DT6" s="1008"/>
      <c r="DU6" s="1009"/>
      <c r="DV6" s="1007"/>
      <c r="DW6" s="1008"/>
      <c r="DX6" s="1008"/>
      <c r="DY6" s="1008"/>
      <c r="DZ6" s="1019"/>
      <c r="EA6" s="236"/>
    </row>
    <row r="7" spans="1:131" s="237" customFormat="1" ht="26.25" customHeight="1" thickTop="1">
      <c r="A7" s="238">
        <v>1</v>
      </c>
      <c r="B7" s="1049" t="s">
        <v>381</v>
      </c>
      <c r="C7" s="1050"/>
      <c r="D7" s="1050"/>
      <c r="E7" s="1050"/>
      <c r="F7" s="1050"/>
      <c r="G7" s="1050"/>
      <c r="H7" s="1050"/>
      <c r="I7" s="1050"/>
      <c r="J7" s="1050"/>
      <c r="K7" s="1050"/>
      <c r="L7" s="1050"/>
      <c r="M7" s="1050"/>
      <c r="N7" s="1050"/>
      <c r="O7" s="1050"/>
      <c r="P7" s="1051"/>
      <c r="Q7" s="1103">
        <v>11397</v>
      </c>
      <c r="R7" s="1104"/>
      <c r="S7" s="1104"/>
      <c r="T7" s="1104"/>
      <c r="U7" s="1104"/>
      <c r="V7" s="1104">
        <v>10923</v>
      </c>
      <c r="W7" s="1104"/>
      <c r="X7" s="1104"/>
      <c r="Y7" s="1104"/>
      <c r="Z7" s="1104"/>
      <c r="AA7" s="1104">
        <v>474</v>
      </c>
      <c r="AB7" s="1104"/>
      <c r="AC7" s="1104"/>
      <c r="AD7" s="1104"/>
      <c r="AE7" s="1105"/>
      <c r="AF7" s="1106">
        <v>273</v>
      </c>
      <c r="AG7" s="1107"/>
      <c r="AH7" s="1107"/>
      <c r="AI7" s="1107"/>
      <c r="AJ7" s="1108"/>
      <c r="AK7" s="1090">
        <v>516</v>
      </c>
      <c r="AL7" s="1091"/>
      <c r="AM7" s="1091"/>
      <c r="AN7" s="1091"/>
      <c r="AO7" s="1091"/>
      <c r="AP7" s="1091">
        <v>12367</v>
      </c>
      <c r="AQ7" s="1091"/>
      <c r="AR7" s="1091"/>
      <c r="AS7" s="1091"/>
      <c r="AT7" s="1091"/>
      <c r="AU7" s="1092"/>
      <c r="AV7" s="1092"/>
      <c r="AW7" s="1092"/>
      <c r="AX7" s="1092"/>
      <c r="AY7" s="1093"/>
      <c r="AZ7" s="234"/>
      <c r="BA7" s="234"/>
      <c r="BB7" s="234"/>
      <c r="BC7" s="234"/>
      <c r="BD7" s="234"/>
      <c r="BE7" s="235"/>
      <c r="BF7" s="235"/>
      <c r="BG7" s="235"/>
      <c r="BH7" s="235"/>
      <c r="BI7" s="235"/>
      <c r="BJ7" s="235"/>
      <c r="BK7" s="235"/>
      <c r="BL7" s="235"/>
      <c r="BM7" s="235"/>
      <c r="BN7" s="235"/>
      <c r="BO7" s="235"/>
      <c r="BP7" s="235"/>
      <c r="BQ7" s="238">
        <v>1</v>
      </c>
      <c r="BR7" s="239" t="s">
        <v>576</v>
      </c>
      <c r="BS7" s="1094" t="s">
        <v>575</v>
      </c>
      <c r="BT7" s="1095"/>
      <c r="BU7" s="1095"/>
      <c r="BV7" s="1095"/>
      <c r="BW7" s="1095"/>
      <c r="BX7" s="1095"/>
      <c r="BY7" s="1095"/>
      <c r="BZ7" s="1095"/>
      <c r="CA7" s="1095"/>
      <c r="CB7" s="1095"/>
      <c r="CC7" s="1095"/>
      <c r="CD7" s="1095"/>
      <c r="CE7" s="1095"/>
      <c r="CF7" s="1095"/>
      <c r="CG7" s="1096"/>
      <c r="CH7" s="1087">
        <v>4</v>
      </c>
      <c r="CI7" s="1088"/>
      <c r="CJ7" s="1088"/>
      <c r="CK7" s="1088"/>
      <c r="CL7" s="1089"/>
      <c r="CM7" s="1087" t="s">
        <v>577</v>
      </c>
      <c r="CN7" s="1088"/>
      <c r="CO7" s="1088"/>
      <c r="CP7" s="1088"/>
      <c r="CQ7" s="1089"/>
      <c r="CR7" s="1087">
        <v>41</v>
      </c>
      <c r="CS7" s="1088"/>
      <c r="CT7" s="1088"/>
      <c r="CU7" s="1088"/>
      <c r="CV7" s="1089"/>
      <c r="CW7" s="1087" t="s">
        <v>577</v>
      </c>
      <c r="CX7" s="1088"/>
      <c r="CY7" s="1088"/>
      <c r="CZ7" s="1088"/>
      <c r="DA7" s="1089"/>
      <c r="DB7" s="1087">
        <v>10</v>
      </c>
      <c r="DC7" s="1088"/>
      <c r="DD7" s="1088"/>
      <c r="DE7" s="1088"/>
      <c r="DF7" s="1089"/>
      <c r="DG7" s="1087" t="s">
        <v>577</v>
      </c>
      <c r="DH7" s="1088"/>
      <c r="DI7" s="1088"/>
      <c r="DJ7" s="1088"/>
      <c r="DK7" s="1089"/>
      <c r="DL7" s="1087" t="s">
        <v>577</v>
      </c>
      <c r="DM7" s="1088"/>
      <c r="DN7" s="1088"/>
      <c r="DO7" s="1088"/>
      <c r="DP7" s="1089"/>
      <c r="DQ7" s="1087">
        <v>1</v>
      </c>
      <c r="DR7" s="1088"/>
      <c r="DS7" s="1088"/>
      <c r="DT7" s="1088"/>
      <c r="DU7" s="1089"/>
      <c r="DV7" s="1094"/>
      <c r="DW7" s="1095"/>
      <c r="DX7" s="1095"/>
      <c r="DY7" s="1095"/>
      <c r="DZ7" s="1114"/>
      <c r="EA7" s="236"/>
    </row>
    <row r="8" spans="1:131" s="237" customFormat="1" ht="26.25" customHeight="1">
      <c r="A8" s="240">
        <v>2</v>
      </c>
      <c r="B8" s="1036" t="s">
        <v>382</v>
      </c>
      <c r="C8" s="1037"/>
      <c r="D8" s="1037"/>
      <c r="E8" s="1037"/>
      <c r="F8" s="1037"/>
      <c r="G8" s="1037"/>
      <c r="H8" s="1037"/>
      <c r="I8" s="1037"/>
      <c r="J8" s="1037"/>
      <c r="K8" s="1037"/>
      <c r="L8" s="1037"/>
      <c r="M8" s="1037"/>
      <c r="N8" s="1037"/>
      <c r="O8" s="1037"/>
      <c r="P8" s="1038"/>
      <c r="Q8" s="1042">
        <v>159</v>
      </c>
      <c r="R8" s="1043"/>
      <c r="S8" s="1043"/>
      <c r="T8" s="1043"/>
      <c r="U8" s="1043"/>
      <c r="V8" s="1043">
        <v>159</v>
      </c>
      <c r="W8" s="1043"/>
      <c r="X8" s="1043"/>
      <c r="Y8" s="1043"/>
      <c r="Z8" s="1043"/>
      <c r="AA8" s="1043" t="s">
        <v>584</v>
      </c>
      <c r="AB8" s="1043"/>
      <c r="AC8" s="1043"/>
      <c r="AD8" s="1043"/>
      <c r="AE8" s="1044"/>
      <c r="AF8" s="1020" t="s">
        <v>138</v>
      </c>
      <c r="AG8" s="1021"/>
      <c r="AH8" s="1021"/>
      <c r="AI8" s="1021"/>
      <c r="AJ8" s="1022"/>
      <c r="AK8" s="1085">
        <v>60</v>
      </c>
      <c r="AL8" s="1086"/>
      <c r="AM8" s="1086"/>
      <c r="AN8" s="1086"/>
      <c r="AO8" s="1086"/>
      <c r="AP8" s="1086">
        <v>23</v>
      </c>
      <c r="AQ8" s="1086"/>
      <c r="AR8" s="1086"/>
      <c r="AS8" s="1086"/>
      <c r="AT8" s="1086"/>
      <c r="AU8" s="1083"/>
      <c r="AV8" s="1083"/>
      <c r="AW8" s="1083"/>
      <c r="AX8" s="1083"/>
      <c r="AY8" s="1084"/>
      <c r="AZ8" s="234"/>
      <c r="BA8" s="234"/>
      <c r="BB8" s="234"/>
      <c r="BC8" s="234"/>
      <c r="BD8" s="234"/>
      <c r="BE8" s="235"/>
      <c r="BF8" s="235"/>
      <c r="BG8" s="235"/>
      <c r="BH8" s="235"/>
      <c r="BI8" s="235"/>
      <c r="BJ8" s="235"/>
      <c r="BK8" s="235"/>
      <c r="BL8" s="235"/>
      <c r="BM8" s="235"/>
      <c r="BN8" s="235"/>
      <c r="BO8" s="235"/>
      <c r="BP8" s="235"/>
      <c r="BQ8" s="240">
        <v>2</v>
      </c>
      <c r="BR8" s="241"/>
      <c r="BS8" s="995"/>
      <c r="BT8" s="996"/>
      <c r="BU8" s="996"/>
      <c r="BV8" s="996"/>
      <c r="BW8" s="996"/>
      <c r="BX8" s="996"/>
      <c r="BY8" s="996"/>
      <c r="BZ8" s="996"/>
      <c r="CA8" s="996"/>
      <c r="CB8" s="996"/>
      <c r="CC8" s="996"/>
      <c r="CD8" s="996"/>
      <c r="CE8" s="996"/>
      <c r="CF8" s="996"/>
      <c r="CG8" s="1017"/>
      <c r="CH8" s="992"/>
      <c r="CI8" s="993"/>
      <c r="CJ8" s="993"/>
      <c r="CK8" s="993"/>
      <c r="CL8" s="994"/>
      <c r="CM8" s="992"/>
      <c r="CN8" s="993"/>
      <c r="CO8" s="993"/>
      <c r="CP8" s="993"/>
      <c r="CQ8" s="994"/>
      <c r="CR8" s="992"/>
      <c r="CS8" s="993"/>
      <c r="CT8" s="993"/>
      <c r="CU8" s="993"/>
      <c r="CV8" s="994"/>
      <c r="CW8" s="992"/>
      <c r="CX8" s="993"/>
      <c r="CY8" s="993"/>
      <c r="CZ8" s="993"/>
      <c r="DA8" s="994"/>
      <c r="DB8" s="992"/>
      <c r="DC8" s="993"/>
      <c r="DD8" s="993"/>
      <c r="DE8" s="993"/>
      <c r="DF8" s="994"/>
      <c r="DG8" s="992"/>
      <c r="DH8" s="993"/>
      <c r="DI8" s="993"/>
      <c r="DJ8" s="993"/>
      <c r="DK8" s="994"/>
      <c r="DL8" s="992"/>
      <c r="DM8" s="993"/>
      <c r="DN8" s="993"/>
      <c r="DO8" s="993"/>
      <c r="DP8" s="994"/>
      <c r="DQ8" s="992"/>
      <c r="DR8" s="993"/>
      <c r="DS8" s="993"/>
      <c r="DT8" s="993"/>
      <c r="DU8" s="994"/>
      <c r="DV8" s="995"/>
      <c r="DW8" s="996"/>
      <c r="DX8" s="996"/>
      <c r="DY8" s="996"/>
      <c r="DZ8" s="997"/>
      <c r="EA8" s="236"/>
    </row>
    <row r="9" spans="1:131" s="237" customFormat="1" ht="26.25" customHeight="1">
      <c r="A9" s="240">
        <v>3</v>
      </c>
      <c r="B9" s="1036"/>
      <c r="C9" s="1037"/>
      <c r="D9" s="1037"/>
      <c r="E9" s="1037"/>
      <c r="F9" s="1037"/>
      <c r="G9" s="1037"/>
      <c r="H9" s="1037"/>
      <c r="I9" s="1037"/>
      <c r="J9" s="1037"/>
      <c r="K9" s="1037"/>
      <c r="L9" s="1037"/>
      <c r="M9" s="1037"/>
      <c r="N9" s="1037"/>
      <c r="O9" s="1037"/>
      <c r="P9" s="1038"/>
      <c r="Q9" s="1042"/>
      <c r="R9" s="1043"/>
      <c r="S9" s="1043"/>
      <c r="T9" s="1043"/>
      <c r="U9" s="1043"/>
      <c r="V9" s="1043"/>
      <c r="W9" s="1043"/>
      <c r="X9" s="1043"/>
      <c r="Y9" s="1043"/>
      <c r="Z9" s="1043"/>
      <c r="AA9" s="1043"/>
      <c r="AB9" s="1043"/>
      <c r="AC9" s="1043"/>
      <c r="AD9" s="1043"/>
      <c r="AE9" s="1044"/>
      <c r="AF9" s="1020"/>
      <c r="AG9" s="1021"/>
      <c r="AH9" s="1021"/>
      <c r="AI9" s="1021"/>
      <c r="AJ9" s="1022"/>
      <c r="AK9" s="1085"/>
      <c r="AL9" s="1086"/>
      <c r="AM9" s="1086"/>
      <c r="AN9" s="1086"/>
      <c r="AO9" s="1086"/>
      <c r="AP9" s="1086"/>
      <c r="AQ9" s="1086"/>
      <c r="AR9" s="1086"/>
      <c r="AS9" s="1086"/>
      <c r="AT9" s="1086"/>
      <c r="AU9" s="1083"/>
      <c r="AV9" s="1083"/>
      <c r="AW9" s="1083"/>
      <c r="AX9" s="1083"/>
      <c r="AY9" s="1084"/>
      <c r="AZ9" s="234"/>
      <c r="BA9" s="234"/>
      <c r="BB9" s="234"/>
      <c r="BC9" s="234"/>
      <c r="BD9" s="234"/>
      <c r="BE9" s="235"/>
      <c r="BF9" s="235"/>
      <c r="BG9" s="235"/>
      <c r="BH9" s="235"/>
      <c r="BI9" s="235"/>
      <c r="BJ9" s="235"/>
      <c r="BK9" s="235"/>
      <c r="BL9" s="235"/>
      <c r="BM9" s="235"/>
      <c r="BN9" s="235"/>
      <c r="BO9" s="235"/>
      <c r="BP9" s="235"/>
      <c r="BQ9" s="240">
        <v>3</v>
      </c>
      <c r="BR9" s="241"/>
      <c r="BS9" s="995"/>
      <c r="BT9" s="996"/>
      <c r="BU9" s="996"/>
      <c r="BV9" s="996"/>
      <c r="BW9" s="996"/>
      <c r="BX9" s="996"/>
      <c r="BY9" s="996"/>
      <c r="BZ9" s="996"/>
      <c r="CA9" s="996"/>
      <c r="CB9" s="996"/>
      <c r="CC9" s="996"/>
      <c r="CD9" s="996"/>
      <c r="CE9" s="996"/>
      <c r="CF9" s="996"/>
      <c r="CG9" s="1017"/>
      <c r="CH9" s="992"/>
      <c r="CI9" s="993"/>
      <c r="CJ9" s="993"/>
      <c r="CK9" s="993"/>
      <c r="CL9" s="994"/>
      <c r="CM9" s="992"/>
      <c r="CN9" s="993"/>
      <c r="CO9" s="993"/>
      <c r="CP9" s="993"/>
      <c r="CQ9" s="994"/>
      <c r="CR9" s="992"/>
      <c r="CS9" s="993"/>
      <c r="CT9" s="993"/>
      <c r="CU9" s="993"/>
      <c r="CV9" s="994"/>
      <c r="CW9" s="992"/>
      <c r="CX9" s="993"/>
      <c r="CY9" s="993"/>
      <c r="CZ9" s="993"/>
      <c r="DA9" s="994"/>
      <c r="DB9" s="992"/>
      <c r="DC9" s="993"/>
      <c r="DD9" s="993"/>
      <c r="DE9" s="993"/>
      <c r="DF9" s="994"/>
      <c r="DG9" s="992"/>
      <c r="DH9" s="993"/>
      <c r="DI9" s="993"/>
      <c r="DJ9" s="993"/>
      <c r="DK9" s="994"/>
      <c r="DL9" s="992"/>
      <c r="DM9" s="993"/>
      <c r="DN9" s="993"/>
      <c r="DO9" s="993"/>
      <c r="DP9" s="994"/>
      <c r="DQ9" s="992"/>
      <c r="DR9" s="993"/>
      <c r="DS9" s="993"/>
      <c r="DT9" s="993"/>
      <c r="DU9" s="994"/>
      <c r="DV9" s="995"/>
      <c r="DW9" s="996"/>
      <c r="DX9" s="996"/>
      <c r="DY9" s="996"/>
      <c r="DZ9" s="997"/>
      <c r="EA9" s="236"/>
    </row>
    <row r="10" spans="1:131" s="237" customFormat="1" ht="26.25" customHeight="1">
      <c r="A10" s="240">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20"/>
      <c r="AG10" s="1021"/>
      <c r="AH10" s="1021"/>
      <c r="AI10" s="1021"/>
      <c r="AJ10" s="1022"/>
      <c r="AK10" s="1085"/>
      <c r="AL10" s="1086"/>
      <c r="AM10" s="1086"/>
      <c r="AN10" s="1086"/>
      <c r="AO10" s="1086"/>
      <c r="AP10" s="1086"/>
      <c r="AQ10" s="1086"/>
      <c r="AR10" s="1086"/>
      <c r="AS10" s="1086"/>
      <c r="AT10" s="1086"/>
      <c r="AU10" s="1083"/>
      <c r="AV10" s="1083"/>
      <c r="AW10" s="1083"/>
      <c r="AX10" s="1083"/>
      <c r="AY10" s="1084"/>
      <c r="AZ10" s="234"/>
      <c r="BA10" s="234"/>
      <c r="BB10" s="234"/>
      <c r="BC10" s="234"/>
      <c r="BD10" s="234"/>
      <c r="BE10" s="235"/>
      <c r="BF10" s="235"/>
      <c r="BG10" s="235"/>
      <c r="BH10" s="235"/>
      <c r="BI10" s="235"/>
      <c r="BJ10" s="235"/>
      <c r="BK10" s="235"/>
      <c r="BL10" s="235"/>
      <c r="BM10" s="235"/>
      <c r="BN10" s="235"/>
      <c r="BO10" s="235"/>
      <c r="BP10" s="235"/>
      <c r="BQ10" s="240">
        <v>4</v>
      </c>
      <c r="BR10" s="241"/>
      <c r="BS10" s="995"/>
      <c r="BT10" s="996"/>
      <c r="BU10" s="996"/>
      <c r="BV10" s="996"/>
      <c r="BW10" s="996"/>
      <c r="BX10" s="996"/>
      <c r="BY10" s="996"/>
      <c r="BZ10" s="996"/>
      <c r="CA10" s="996"/>
      <c r="CB10" s="996"/>
      <c r="CC10" s="996"/>
      <c r="CD10" s="996"/>
      <c r="CE10" s="996"/>
      <c r="CF10" s="996"/>
      <c r="CG10" s="1017"/>
      <c r="CH10" s="992"/>
      <c r="CI10" s="993"/>
      <c r="CJ10" s="993"/>
      <c r="CK10" s="993"/>
      <c r="CL10" s="994"/>
      <c r="CM10" s="992"/>
      <c r="CN10" s="993"/>
      <c r="CO10" s="993"/>
      <c r="CP10" s="993"/>
      <c r="CQ10" s="994"/>
      <c r="CR10" s="992"/>
      <c r="CS10" s="993"/>
      <c r="CT10" s="993"/>
      <c r="CU10" s="993"/>
      <c r="CV10" s="994"/>
      <c r="CW10" s="992"/>
      <c r="CX10" s="993"/>
      <c r="CY10" s="993"/>
      <c r="CZ10" s="993"/>
      <c r="DA10" s="994"/>
      <c r="DB10" s="992"/>
      <c r="DC10" s="993"/>
      <c r="DD10" s="993"/>
      <c r="DE10" s="993"/>
      <c r="DF10" s="994"/>
      <c r="DG10" s="992"/>
      <c r="DH10" s="993"/>
      <c r="DI10" s="993"/>
      <c r="DJ10" s="993"/>
      <c r="DK10" s="994"/>
      <c r="DL10" s="992"/>
      <c r="DM10" s="993"/>
      <c r="DN10" s="993"/>
      <c r="DO10" s="993"/>
      <c r="DP10" s="994"/>
      <c r="DQ10" s="992"/>
      <c r="DR10" s="993"/>
      <c r="DS10" s="993"/>
      <c r="DT10" s="993"/>
      <c r="DU10" s="994"/>
      <c r="DV10" s="995"/>
      <c r="DW10" s="996"/>
      <c r="DX10" s="996"/>
      <c r="DY10" s="996"/>
      <c r="DZ10" s="997"/>
      <c r="EA10" s="236"/>
    </row>
    <row r="11" spans="1:131" s="237" customFormat="1" ht="26.25" customHeight="1">
      <c r="A11" s="240">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20"/>
      <c r="AG11" s="1021"/>
      <c r="AH11" s="1021"/>
      <c r="AI11" s="1021"/>
      <c r="AJ11" s="1022"/>
      <c r="AK11" s="1085"/>
      <c r="AL11" s="1086"/>
      <c r="AM11" s="1086"/>
      <c r="AN11" s="1086"/>
      <c r="AO11" s="1086"/>
      <c r="AP11" s="1086"/>
      <c r="AQ11" s="1086"/>
      <c r="AR11" s="1086"/>
      <c r="AS11" s="1086"/>
      <c r="AT11" s="1086"/>
      <c r="AU11" s="1083"/>
      <c r="AV11" s="1083"/>
      <c r="AW11" s="1083"/>
      <c r="AX11" s="1083"/>
      <c r="AY11" s="1084"/>
      <c r="AZ11" s="234"/>
      <c r="BA11" s="234"/>
      <c r="BB11" s="234"/>
      <c r="BC11" s="234"/>
      <c r="BD11" s="234"/>
      <c r="BE11" s="235"/>
      <c r="BF11" s="235"/>
      <c r="BG11" s="235"/>
      <c r="BH11" s="235"/>
      <c r="BI11" s="235"/>
      <c r="BJ11" s="235"/>
      <c r="BK11" s="235"/>
      <c r="BL11" s="235"/>
      <c r="BM11" s="235"/>
      <c r="BN11" s="235"/>
      <c r="BO11" s="235"/>
      <c r="BP11" s="235"/>
      <c r="BQ11" s="240">
        <v>5</v>
      </c>
      <c r="BR11" s="241"/>
      <c r="BS11" s="995"/>
      <c r="BT11" s="996"/>
      <c r="BU11" s="996"/>
      <c r="BV11" s="996"/>
      <c r="BW11" s="996"/>
      <c r="BX11" s="996"/>
      <c r="BY11" s="996"/>
      <c r="BZ11" s="996"/>
      <c r="CA11" s="996"/>
      <c r="CB11" s="996"/>
      <c r="CC11" s="996"/>
      <c r="CD11" s="996"/>
      <c r="CE11" s="996"/>
      <c r="CF11" s="996"/>
      <c r="CG11" s="1017"/>
      <c r="CH11" s="992"/>
      <c r="CI11" s="993"/>
      <c r="CJ11" s="993"/>
      <c r="CK11" s="993"/>
      <c r="CL11" s="994"/>
      <c r="CM11" s="992"/>
      <c r="CN11" s="993"/>
      <c r="CO11" s="993"/>
      <c r="CP11" s="993"/>
      <c r="CQ11" s="994"/>
      <c r="CR11" s="992"/>
      <c r="CS11" s="993"/>
      <c r="CT11" s="993"/>
      <c r="CU11" s="993"/>
      <c r="CV11" s="994"/>
      <c r="CW11" s="992"/>
      <c r="CX11" s="993"/>
      <c r="CY11" s="993"/>
      <c r="CZ11" s="993"/>
      <c r="DA11" s="994"/>
      <c r="DB11" s="992"/>
      <c r="DC11" s="993"/>
      <c r="DD11" s="993"/>
      <c r="DE11" s="993"/>
      <c r="DF11" s="994"/>
      <c r="DG11" s="992"/>
      <c r="DH11" s="993"/>
      <c r="DI11" s="993"/>
      <c r="DJ11" s="993"/>
      <c r="DK11" s="994"/>
      <c r="DL11" s="992"/>
      <c r="DM11" s="993"/>
      <c r="DN11" s="993"/>
      <c r="DO11" s="993"/>
      <c r="DP11" s="994"/>
      <c r="DQ11" s="992"/>
      <c r="DR11" s="993"/>
      <c r="DS11" s="993"/>
      <c r="DT11" s="993"/>
      <c r="DU11" s="994"/>
      <c r="DV11" s="995"/>
      <c r="DW11" s="996"/>
      <c r="DX11" s="996"/>
      <c r="DY11" s="996"/>
      <c r="DZ11" s="997"/>
      <c r="EA11" s="236"/>
    </row>
    <row r="12" spans="1:131" s="237" customFormat="1" ht="26.25" customHeight="1">
      <c r="A12" s="240">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20"/>
      <c r="AG12" s="1021"/>
      <c r="AH12" s="1021"/>
      <c r="AI12" s="1021"/>
      <c r="AJ12" s="1022"/>
      <c r="AK12" s="1085"/>
      <c r="AL12" s="1086"/>
      <c r="AM12" s="1086"/>
      <c r="AN12" s="1086"/>
      <c r="AO12" s="1086"/>
      <c r="AP12" s="1086"/>
      <c r="AQ12" s="1086"/>
      <c r="AR12" s="1086"/>
      <c r="AS12" s="1086"/>
      <c r="AT12" s="1086"/>
      <c r="AU12" s="1083"/>
      <c r="AV12" s="1083"/>
      <c r="AW12" s="1083"/>
      <c r="AX12" s="1083"/>
      <c r="AY12" s="1084"/>
      <c r="AZ12" s="234"/>
      <c r="BA12" s="234"/>
      <c r="BB12" s="234"/>
      <c r="BC12" s="234"/>
      <c r="BD12" s="234"/>
      <c r="BE12" s="235"/>
      <c r="BF12" s="235"/>
      <c r="BG12" s="235"/>
      <c r="BH12" s="235"/>
      <c r="BI12" s="235"/>
      <c r="BJ12" s="235"/>
      <c r="BK12" s="235"/>
      <c r="BL12" s="235"/>
      <c r="BM12" s="235"/>
      <c r="BN12" s="235"/>
      <c r="BO12" s="235"/>
      <c r="BP12" s="235"/>
      <c r="BQ12" s="240">
        <v>6</v>
      </c>
      <c r="BR12" s="241"/>
      <c r="BS12" s="995"/>
      <c r="BT12" s="996"/>
      <c r="BU12" s="996"/>
      <c r="BV12" s="996"/>
      <c r="BW12" s="996"/>
      <c r="BX12" s="996"/>
      <c r="BY12" s="996"/>
      <c r="BZ12" s="996"/>
      <c r="CA12" s="996"/>
      <c r="CB12" s="996"/>
      <c r="CC12" s="996"/>
      <c r="CD12" s="996"/>
      <c r="CE12" s="996"/>
      <c r="CF12" s="996"/>
      <c r="CG12" s="1017"/>
      <c r="CH12" s="992"/>
      <c r="CI12" s="993"/>
      <c r="CJ12" s="993"/>
      <c r="CK12" s="993"/>
      <c r="CL12" s="994"/>
      <c r="CM12" s="992"/>
      <c r="CN12" s="993"/>
      <c r="CO12" s="993"/>
      <c r="CP12" s="993"/>
      <c r="CQ12" s="994"/>
      <c r="CR12" s="992"/>
      <c r="CS12" s="993"/>
      <c r="CT12" s="993"/>
      <c r="CU12" s="993"/>
      <c r="CV12" s="994"/>
      <c r="CW12" s="992"/>
      <c r="CX12" s="993"/>
      <c r="CY12" s="993"/>
      <c r="CZ12" s="993"/>
      <c r="DA12" s="994"/>
      <c r="DB12" s="992"/>
      <c r="DC12" s="993"/>
      <c r="DD12" s="993"/>
      <c r="DE12" s="993"/>
      <c r="DF12" s="994"/>
      <c r="DG12" s="992"/>
      <c r="DH12" s="993"/>
      <c r="DI12" s="993"/>
      <c r="DJ12" s="993"/>
      <c r="DK12" s="994"/>
      <c r="DL12" s="992"/>
      <c r="DM12" s="993"/>
      <c r="DN12" s="993"/>
      <c r="DO12" s="993"/>
      <c r="DP12" s="994"/>
      <c r="DQ12" s="992"/>
      <c r="DR12" s="993"/>
      <c r="DS12" s="993"/>
      <c r="DT12" s="993"/>
      <c r="DU12" s="994"/>
      <c r="DV12" s="995"/>
      <c r="DW12" s="996"/>
      <c r="DX12" s="996"/>
      <c r="DY12" s="996"/>
      <c r="DZ12" s="997"/>
      <c r="EA12" s="236"/>
    </row>
    <row r="13" spans="1:131" s="237" customFormat="1" ht="26.25" customHeight="1">
      <c r="A13" s="240">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20"/>
      <c r="AG13" s="1021"/>
      <c r="AH13" s="1021"/>
      <c r="AI13" s="1021"/>
      <c r="AJ13" s="1022"/>
      <c r="AK13" s="1085"/>
      <c r="AL13" s="1086"/>
      <c r="AM13" s="1086"/>
      <c r="AN13" s="1086"/>
      <c r="AO13" s="1086"/>
      <c r="AP13" s="1086"/>
      <c r="AQ13" s="1086"/>
      <c r="AR13" s="1086"/>
      <c r="AS13" s="1086"/>
      <c r="AT13" s="1086"/>
      <c r="AU13" s="1083"/>
      <c r="AV13" s="1083"/>
      <c r="AW13" s="1083"/>
      <c r="AX13" s="1083"/>
      <c r="AY13" s="1084"/>
      <c r="AZ13" s="234"/>
      <c r="BA13" s="234"/>
      <c r="BB13" s="234"/>
      <c r="BC13" s="234"/>
      <c r="BD13" s="234"/>
      <c r="BE13" s="235"/>
      <c r="BF13" s="235"/>
      <c r="BG13" s="235"/>
      <c r="BH13" s="235"/>
      <c r="BI13" s="235"/>
      <c r="BJ13" s="235"/>
      <c r="BK13" s="235"/>
      <c r="BL13" s="235"/>
      <c r="BM13" s="235"/>
      <c r="BN13" s="235"/>
      <c r="BO13" s="235"/>
      <c r="BP13" s="235"/>
      <c r="BQ13" s="240">
        <v>7</v>
      </c>
      <c r="BR13" s="241"/>
      <c r="BS13" s="995"/>
      <c r="BT13" s="996"/>
      <c r="BU13" s="996"/>
      <c r="BV13" s="996"/>
      <c r="BW13" s="996"/>
      <c r="BX13" s="996"/>
      <c r="BY13" s="996"/>
      <c r="BZ13" s="996"/>
      <c r="CA13" s="996"/>
      <c r="CB13" s="996"/>
      <c r="CC13" s="996"/>
      <c r="CD13" s="996"/>
      <c r="CE13" s="996"/>
      <c r="CF13" s="996"/>
      <c r="CG13" s="1017"/>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236"/>
    </row>
    <row r="14" spans="1:131" s="237" customFormat="1" ht="26.25" customHeight="1">
      <c r="A14" s="240">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20"/>
      <c r="AG14" s="1021"/>
      <c r="AH14" s="1021"/>
      <c r="AI14" s="1021"/>
      <c r="AJ14" s="1022"/>
      <c r="AK14" s="1085"/>
      <c r="AL14" s="1086"/>
      <c r="AM14" s="1086"/>
      <c r="AN14" s="1086"/>
      <c r="AO14" s="1086"/>
      <c r="AP14" s="1086"/>
      <c r="AQ14" s="1086"/>
      <c r="AR14" s="1086"/>
      <c r="AS14" s="1086"/>
      <c r="AT14" s="1086"/>
      <c r="AU14" s="1083"/>
      <c r="AV14" s="1083"/>
      <c r="AW14" s="1083"/>
      <c r="AX14" s="1083"/>
      <c r="AY14" s="1084"/>
      <c r="AZ14" s="234"/>
      <c r="BA14" s="234"/>
      <c r="BB14" s="234"/>
      <c r="BC14" s="234"/>
      <c r="BD14" s="234"/>
      <c r="BE14" s="235"/>
      <c r="BF14" s="235"/>
      <c r="BG14" s="235"/>
      <c r="BH14" s="235"/>
      <c r="BI14" s="235"/>
      <c r="BJ14" s="235"/>
      <c r="BK14" s="235"/>
      <c r="BL14" s="235"/>
      <c r="BM14" s="235"/>
      <c r="BN14" s="235"/>
      <c r="BO14" s="235"/>
      <c r="BP14" s="235"/>
      <c r="BQ14" s="240">
        <v>8</v>
      </c>
      <c r="BR14" s="241"/>
      <c r="BS14" s="995"/>
      <c r="BT14" s="996"/>
      <c r="BU14" s="996"/>
      <c r="BV14" s="996"/>
      <c r="BW14" s="996"/>
      <c r="BX14" s="996"/>
      <c r="BY14" s="996"/>
      <c r="BZ14" s="996"/>
      <c r="CA14" s="996"/>
      <c r="CB14" s="996"/>
      <c r="CC14" s="996"/>
      <c r="CD14" s="996"/>
      <c r="CE14" s="996"/>
      <c r="CF14" s="996"/>
      <c r="CG14" s="1017"/>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236"/>
    </row>
    <row r="15" spans="1:131" s="237" customFormat="1" ht="26.25" customHeight="1">
      <c r="A15" s="240">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20"/>
      <c r="AG15" s="1021"/>
      <c r="AH15" s="1021"/>
      <c r="AI15" s="1021"/>
      <c r="AJ15" s="1022"/>
      <c r="AK15" s="1085"/>
      <c r="AL15" s="1086"/>
      <c r="AM15" s="1086"/>
      <c r="AN15" s="1086"/>
      <c r="AO15" s="1086"/>
      <c r="AP15" s="1086"/>
      <c r="AQ15" s="1086"/>
      <c r="AR15" s="1086"/>
      <c r="AS15" s="1086"/>
      <c r="AT15" s="1086"/>
      <c r="AU15" s="1083"/>
      <c r="AV15" s="1083"/>
      <c r="AW15" s="1083"/>
      <c r="AX15" s="1083"/>
      <c r="AY15" s="1084"/>
      <c r="AZ15" s="234"/>
      <c r="BA15" s="234"/>
      <c r="BB15" s="234"/>
      <c r="BC15" s="234"/>
      <c r="BD15" s="234"/>
      <c r="BE15" s="235"/>
      <c r="BF15" s="235"/>
      <c r="BG15" s="235"/>
      <c r="BH15" s="235"/>
      <c r="BI15" s="235"/>
      <c r="BJ15" s="235"/>
      <c r="BK15" s="235"/>
      <c r="BL15" s="235"/>
      <c r="BM15" s="235"/>
      <c r="BN15" s="235"/>
      <c r="BO15" s="235"/>
      <c r="BP15" s="235"/>
      <c r="BQ15" s="240">
        <v>9</v>
      </c>
      <c r="BR15" s="241"/>
      <c r="BS15" s="995"/>
      <c r="BT15" s="996"/>
      <c r="BU15" s="996"/>
      <c r="BV15" s="996"/>
      <c r="BW15" s="996"/>
      <c r="BX15" s="996"/>
      <c r="BY15" s="996"/>
      <c r="BZ15" s="996"/>
      <c r="CA15" s="996"/>
      <c r="CB15" s="996"/>
      <c r="CC15" s="996"/>
      <c r="CD15" s="996"/>
      <c r="CE15" s="996"/>
      <c r="CF15" s="996"/>
      <c r="CG15" s="1017"/>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36"/>
    </row>
    <row r="16" spans="1:131" s="237" customFormat="1" ht="26.25" customHeight="1">
      <c r="A16" s="240">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20"/>
      <c r="AG16" s="1021"/>
      <c r="AH16" s="1021"/>
      <c r="AI16" s="1021"/>
      <c r="AJ16" s="1022"/>
      <c r="AK16" s="1085"/>
      <c r="AL16" s="1086"/>
      <c r="AM16" s="1086"/>
      <c r="AN16" s="1086"/>
      <c r="AO16" s="1086"/>
      <c r="AP16" s="1086"/>
      <c r="AQ16" s="1086"/>
      <c r="AR16" s="1086"/>
      <c r="AS16" s="1086"/>
      <c r="AT16" s="1086"/>
      <c r="AU16" s="1083"/>
      <c r="AV16" s="1083"/>
      <c r="AW16" s="1083"/>
      <c r="AX16" s="1083"/>
      <c r="AY16" s="1084"/>
      <c r="AZ16" s="234"/>
      <c r="BA16" s="234"/>
      <c r="BB16" s="234"/>
      <c r="BC16" s="234"/>
      <c r="BD16" s="234"/>
      <c r="BE16" s="235"/>
      <c r="BF16" s="235"/>
      <c r="BG16" s="235"/>
      <c r="BH16" s="235"/>
      <c r="BI16" s="235"/>
      <c r="BJ16" s="235"/>
      <c r="BK16" s="235"/>
      <c r="BL16" s="235"/>
      <c r="BM16" s="235"/>
      <c r="BN16" s="235"/>
      <c r="BO16" s="235"/>
      <c r="BP16" s="235"/>
      <c r="BQ16" s="240">
        <v>10</v>
      </c>
      <c r="BR16" s="241"/>
      <c r="BS16" s="995"/>
      <c r="BT16" s="996"/>
      <c r="BU16" s="996"/>
      <c r="BV16" s="996"/>
      <c r="BW16" s="996"/>
      <c r="BX16" s="996"/>
      <c r="BY16" s="996"/>
      <c r="BZ16" s="996"/>
      <c r="CA16" s="996"/>
      <c r="CB16" s="996"/>
      <c r="CC16" s="996"/>
      <c r="CD16" s="996"/>
      <c r="CE16" s="996"/>
      <c r="CF16" s="996"/>
      <c r="CG16" s="1017"/>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36"/>
    </row>
    <row r="17" spans="1:131" s="237" customFormat="1" ht="26.25" customHeight="1">
      <c r="A17" s="240">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20"/>
      <c r="AG17" s="1021"/>
      <c r="AH17" s="1021"/>
      <c r="AI17" s="1021"/>
      <c r="AJ17" s="1022"/>
      <c r="AK17" s="1085"/>
      <c r="AL17" s="1086"/>
      <c r="AM17" s="1086"/>
      <c r="AN17" s="1086"/>
      <c r="AO17" s="1086"/>
      <c r="AP17" s="1086"/>
      <c r="AQ17" s="1086"/>
      <c r="AR17" s="1086"/>
      <c r="AS17" s="1086"/>
      <c r="AT17" s="1086"/>
      <c r="AU17" s="1083"/>
      <c r="AV17" s="1083"/>
      <c r="AW17" s="1083"/>
      <c r="AX17" s="1083"/>
      <c r="AY17" s="1084"/>
      <c r="AZ17" s="234"/>
      <c r="BA17" s="234"/>
      <c r="BB17" s="234"/>
      <c r="BC17" s="234"/>
      <c r="BD17" s="234"/>
      <c r="BE17" s="235"/>
      <c r="BF17" s="235"/>
      <c r="BG17" s="235"/>
      <c r="BH17" s="235"/>
      <c r="BI17" s="235"/>
      <c r="BJ17" s="235"/>
      <c r="BK17" s="235"/>
      <c r="BL17" s="235"/>
      <c r="BM17" s="235"/>
      <c r="BN17" s="235"/>
      <c r="BO17" s="235"/>
      <c r="BP17" s="235"/>
      <c r="BQ17" s="240">
        <v>11</v>
      </c>
      <c r="BR17" s="241"/>
      <c r="BS17" s="995"/>
      <c r="BT17" s="996"/>
      <c r="BU17" s="996"/>
      <c r="BV17" s="996"/>
      <c r="BW17" s="996"/>
      <c r="BX17" s="996"/>
      <c r="BY17" s="996"/>
      <c r="BZ17" s="996"/>
      <c r="CA17" s="996"/>
      <c r="CB17" s="996"/>
      <c r="CC17" s="996"/>
      <c r="CD17" s="996"/>
      <c r="CE17" s="996"/>
      <c r="CF17" s="996"/>
      <c r="CG17" s="1017"/>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36"/>
    </row>
    <row r="18" spans="1:131" s="237" customFormat="1" ht="26.25" customHeight="1">
      <c r="A18" s="240">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20"/>
      <c r="AG18" s="1021"/>
      <c r="AH18" s="1021"/>
      <c r="AI18" s="1021"/>
      <c r="AJ18" s="1022"/>
      <c r="AK18" s="1085"/>
      <c r="AL18" s="1086"/>
      <c r="AM18" s="1086"/>
      <c r="AN18" s="1086"/>
      <c r="AO18" s="1086"/>
      <c r="AP18" s="1086"/>
      <c r="AQ18" s="1086"/>
      <c r="AR18" s="1086"/>
      <c r="AS18" s="1086"/>
      <c r="AT18" s="1086"/>
      <c r="AU18" s="1083"/>
      <c r="AV18" s="1083"/>
      <c r="AW18" s="1083"/>
      <c r="AX18" s="1083"/>
      <c r="AY18" s="1084"/>
      <c r="AZ18" s="234"/>
      <c r="BA18" s="234"/>
      <c r="BB18" s="234"/>
      <c r="BC18" s="234"/>
      <c r="BD18" s="234"/>
      <c r="BE18" s="235"/>
      <c r="BF18" s="235"/>
      <c r="BG18" s="235"/>
      <c r="BH18" s="235"/>
      <c r="BI18" s="235"/>
      <c r="BJ18" s="235"/>
      <c r="BK18" s="235"/>
      <c r="BL18" s="235"/>
      <c r="BM18" s="235"/>
      <c r="BN18" s="235"/>
      <c r="BO18" s="235"/>
      <c r="BP18" s="235"/>
      <c r="BQ18" s="240">
        <v>12</v>
      </c>
      <c r="BR18" s="241"/>
      <c r="BS18" s="995"/>
      <c r="BT18" s="996"/>
      <c r="BU18" s="996"/>
      <c r="BV18" s="996"/>
      <c r="BW18" s="996"/>
      <c r="BX18" s="996"/>
      <c r="BY18" s="996"/>
      <c r="BZ18" s="996"/>
      <c r="CA18" s="996"/>
      <c r="CB18" s="996"/>
      <c r="CC18" s="996"/>
      <c r="CD18" s="996"/>
      <c r="CE18" s="996"/>
      <c r="CF18" s="996"/>
      <c r="CG18" s="1017"/>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36"/>
    </row>
    <row r="19" spans="1:131" s="237" customFormat="1" ht="26.25" customHeight="1">
      <c r="A19" s="240">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20"/>
      <c r="AG19" s="1021"/>
      <c r="AH19" s="1021"/>
      <c r="AI19" s="1021"/>
      <c r="AJ19" s="1022"/>
      <c r="AK19" s="1085"/>
      <c r="AL19" s="1086"/>
      <c r="AM19" s="1086"/>
      <c r="AN19" s="1086"/>
      <c r="AO19" s="1086"/>
      <c r="AP19" s="1086"/>
      <c r="AQ19" s="1086"/>
      <c r="AR19" s="1086"/>
      <c r="AS19" s="1086"/>
      <c r="AT19" s="1086"/>
      <c r="AU19" s="1083"/>
      <c r="AV19" s="1083"/>
      <c r="AW19" s="1083"/>
      <c r="AX19" s="1083"/>
      <c r="AY19" s="1084"/>
      <c r="AZ19" s="234"/>
      <c r="BA19" s="234"/>
      <c r="BB19" s="234"/>
      <c r="BC19" s="234"/>
      <c r="BD19" s="234"/>
      <c r="BE19" s="235"/>
      <c r="BF19" s="235"/>
      <c r="BG19" s="235"/>
      <c r="BH19" s="235"/>
      <c r="BI19" s="235"/>
      <c r="BJ19" s="235"/>
      <c r="BK19" s="235"/>
      <c r="BL19" s="235"/>
      <c r="BM19" s="235"/>
      <c r="BN19" s="235"/>
      <c r="BO19" s="235"/>
      <c r="BP19" s="235"/>
      <c r="BQ19" s="240">
        <v>13</v>
      </c>
      <c r="BR19" s="241"/>
      <c r="BS19" s="995"/>
      <c r="BT19" s="996"/>
      <c r="BU19" s="996"/>
      <c r="BV19" s="996"/>
      <c r="BW19" s="996"/>
      <c r="BX19" s="996"/>
      <c r="BY19" s="996"/>
      <c r="BZ19" s="996"/>
      <c r="CA19" s="996"/>
      <c r="CB19" s="996"/>
      <c r="CC19" s="996"/>
      <c r="CD19" s="996"/>
      <c r="CE19" s="996"/>
      <c r="CF19" s="996"/>
      <c r="CG19" s="1017"/>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36"/>
    </row>
    <row r="20" spans="1:131" s="237" customFormat="1" ht="26.25" customHeight="1">
      <c r="A20" s="240">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20"/>
      <c r="AG20" s="1021"/>
      <c r="AH20" s="1021"/>
      <c r="AI20" s="1021"/>
      <c r="AJ20" s="1022"/>
      <c r="AK20" s="1085"/>
      <c r="AL20" s="1086"/>
      <c r="AM20" s="1086"/>
      <c r="AN20" s="1086"/>
      <c r="AO20" s="1086"/>
      <c r="AP20" s="1086"/>
      <c r="AQ20" s="1086"/>
      <c r="AR20" s="1086"/>
      <c r="AS20" s="1086"/>
      <c r="AT20" s="1086"/>
      <c r="AU20" s="1083"/>
      <c r="AV20" s="1083"/>
      <c r="AW20" s="1083"/>
      <c r="AX20" s="1083"/>
      <c r="AY20" s="1084"/>
      <c r="AZ20" s="234"/>
      <c r="BA20" s="234"/>
      <c r="BB20" s="234"/>
      <c r="BC20" s="234"/>
      <c r="BD20" s="234"/>
      <c r="BE20" s="235"/>
      <c r="BF20" s="235"/>
      <c r="BG20" s="235"/>
      <c r="BH20" s="235"/>
      <c r="BI20" s="235"/>
      <c r="BJ20" s="235"/>
      <c r="BK20" s="235"/>
      <c r="BL20" s="235"/>
      <c r="BM20" s="235"/>
      <c r="BN20" s="235"/>
      <c r="BO20" s="235"/>
      <c r="BP20" s="235"/>
      <c r="BQ20" s="240">
        <v>14</v>
      </c>
      <c r="BR20" s="241"/>
      <c r="BS20" s="995"/>
      <c r="BT20" s="996"/>
      <c r="BU20" s="996"/>
      <c r="BV20" s="996"/>
      <c r="BW20" s="996"/>
      <c r="BX20" s="996"/>
      <c r="BY20" s="996"/>
      <c r="BZ20" s="996"/>
      <c r="CA20" s="996"/>
      <c r="CB20" s="996"/>
      <c r="CC20" s="996"/>
      <c r="CD20" s="996"/>
      <c r="CE20" s="996"/>
      <c r="CF20" s="996"/>
      <c r="CG20" s="1017"/>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36"/>
    </row>
    <row r="21" spans="1:131" s="237" customFormat="1" ht="26.25" customHeight="1" thickBot="1">
      <c r="A21" s="240">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20"/>
      <c r="AG21" s="1021"/>
      <c r="AH21" s="1021"/>
      <c r="AI21" s="1021"/>
      <c r="AJ21" s="1022"/>
      <c r="AK21" s="1085"/>
      <c r="AL21" s="1086"/>
      <c r="AM21" s="1086"/>
      <c r="AN21" s="1086"/>
      <c r="AO21" s="1086"/>
      <c r="AP21" s="1086"/>
      <c r="AQ21" s="1086"/>
      <c r="AR21" s="1086"/>
      <c r="AS21" s="1086"/>
      <c r="AT21" s="1086"/>
      <c r="AU21" s="1083"/>
      <c r="AV21" s="1083"/>
      <c r="AW21" s="1083"/>
      <c r="AX21" s="1083"/>
      <c r="AY21" s="1084"/>
      <c r="AZ21" s="234"/>
      <c r="BA21" s="234"/>
      <c r="BB21" s="234"/>
      <c r="BC21" s="234"/>
      <c r="BD21" s="234"/>
      <c r="BE21" s="235"/>
      <c r="BF21" s="235"/>
      <c r="BG21" s="235"/>
      <c r="BH21" s="235"/>
      <c r="BI21" s="235"/>
      <c r="BJ21" s="235"/>
      <c r="BK21" s="235"/>
      <c r="BL21" s="235"/>
      <c r="BM21" s="235"/>
      <c r="BN21" s="235"/>
      <c r="BO21" s="235"/>
      <c r="BP21" s="235"/>
      <c r="BQ21" s="240">
        <v>15</v>
      </c>
      <c r="BR21" s="241"/>
      <c r="BS21" s="995"/>
      <c r="BT21" s="996"/>
      <c r="BU21" s="996"/>
      <c r="BV21" s="996"/>
      <c r="BW21" s="996"/>
      <c r="BX21" s="996"/>
      <c r="BY21" s="996"/>
      <c r="BZ21" s="996"/>
      <c r="CA21" s="996"/>
      <c r="CB21" s="996"/>
      <c r="CC21" s="996"/>
      <c r="CD21" s="996"/>
      <c r="CE21" s="996"/>
      <c r="CF21" s="996"/>
      <c r="CG21" s="1017"/>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36"/>
    </row>
    <row r="22" spans="1:131" s="237" customFormat="1" ht="26.25" customHeight="1">
      <c r="A22" s="240">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20"/>
      <c r="AG22" s="1021"/>
      <c r="AH22" s="1021"/>
      <c r="AI22" s="1021"/>
      <c r="AJ22" s="1022"/>
      <c r="AK22" s="1076"/>
      <c r="AL22" s="1077"/>
      <c r="AM22" s="1077"/>
      <c r="AN22" s="1077"/>
      <c r="AO22" s="1077"/>
      <c r="AP22" s="1077"/>
      <c r="AQ22" s="1077"/>
      <c r="AR22" s="1077"/>
      <c r="AS22" s="1077"/>
      <c r="AT22" s="1077"/>
      <c r="AU22" s="1078"/>
      <c r="AV22" s="1078"/>
      <c r="AW22" s="1078"/>
      <c r="AX22" s="1078"/>
      <c r="AY22" s="1079"/>
      <c r="AZ22" s="1034" t="s">
        <v>383</v>
      </c>
      <c r="BA22" s="1034"/>
      <c r="BB22" s="1034"/>
      <c r="BC22" s="1034"/>
      <c r="BD22" s="1035"/>
      <c r="BE22" s="235"/>
      <c r="BF22" s="235"/>
      <c r="BG22" s="235"/>
      <c r="BH22" s="235"/>
      <c r="BI22" s="235"/>
      <c r="BJ22" s="235"/>
      <c r="BK22" s="235"/>
      <c r="BL22" s="235"/>
      <c r="BM22" s="235"/>
      <c r="BN22" s="235"/>
      <c r="BO22" s="235"/>
      <c r="BP22" s="235"/>
      <c r="BQ22" s="240">
        <v>16</v>
      </c>
      <c r="BR22" s="241"/>
      <c r="BS22" s="995"/>
      <c r="BT22" s="996"/>
      <c r="BU22" s="996"/>
      <c r="BV22" s="996"/>
      <c r="BW22" s="996"/>
      <c r="BX22" s="996"/>
      <c r="BY22" s="996"/>
      <c r="BZ22" s="996"/>
      <c r="CA22" s="996"/>
      <c r="CB22" s="996"/>
      <c r="CC22" s="996"/>
      <c r="CD22" s="996"/>
      <c r="CE22" s="996"/>
      <c r="CF22" s="996"/>
      <c r="CG22" s="1017"/>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36"/>
    </row>
    <row r="23" spans="1:131" s="237" customFormat="1" ht="26.25" customHeight="1" thickBot="1">
      <c r="A23" s="242" t="s">
        <v>384</v>
      </c>
      <c r="B23" s="940" t="s">
        <v>385</v>
      </c>
      <c r="C23" s="941"/>
      <c r="D23" s="941"/>
      <c r="E23" s="941"/>
      <c r="F23" s="941"/>
      <c r="G23" s="941"/>
      <c r="H23" s="941"/>
      <c r="I23" s="941"/>
      <c r="J23" s="941"/>
      <c r="K23" s="941"/>
      <c r="L23" s="941"/>
      <c r="M23" s="941"/>
      <c r="N23" s="941"/>
      <c r="O23" s="941"/>
      <c r="P23" s="951"/>
      <c r="Q23" s="1067">
        <v>11491</v>
      </c>
      <c r="R23" s="1068"/>
      <c r="S23" s="1068"/>
      <c r="T23" s="1068"/>
      <c r="U23" s="1068"/>
      <c r="V23" s="1068">
        <v>11017</v>
      </c>
      <c r="W23" s="1068"/>
      <c r="X23" s="1068"/>
      <c r="Y23" s="1068"/>
      <c r="Z23" s="1068"/>
      <c r="AA23" s="1068">
        <v>474</v>
      </c>
      <c r="AB23" s="1068"/>
      <c r="AC23" s="1068"/>
      <c r="AD23" s="1068"/>
      <c r="AE23" s="1069"/>
      <c r="AF23" s="1070">
        <v>273</v>
      </c>
      <c r="AG23" s="1068"/>
      <c r="AH23" s="1068"/>
      <c r="AI23" s="1068"/>
      <c r="AJ23" s="1071"/>
      <c r="AK23" s="1072"/>
      <c r="AL23" s="1073"/>
      <c r="AM23" s="1073"/>
      <c r="AN23" s="1073"/>
      <c r="AO23" s="1073"/>
      <c r="AP23" s="1068">
        <v>12390</v>
      </c>
      <c r="AQ23" s="1068"/>
      <c r="AR23" s="1068"/>
      <c r="AS23" s="1068"/>
      <c r="AT23" s="1068"/>
      <c r="AU23" s="1074"/>
      <c r="AV23" s="1074"/>
      <c r="AW23" s="1074"/>
      <c r="AX23" s="1074"/>
      <c r="AY23" s="1075"/>
      <c r="AZ23" s="1064" t="s">
        <v>386</v>
      </c>
      <c r="BA23" s="1065"/>
      <c r="BB23" s="1065"/>
      <c r="BC23" s="1065"/>
      <c r="BD23" s="1066"/>
      <c r="BE23" s="235"/>
      <c r="BF23" s="235"/>
      <c r="BG23" s="235"/>
      <c r="BH23" s="235"/>
      <c r="BI23" s="235"/>
      <c r="BJ23" s="235"/>
      <c r="BK23" s="235"/>
      <c r="BL23" s="235"/>
      <c r="BM23" s="235"/>
      <c r="BN23" s="235"/>
      <c r="BO23" s="235"/>
      <c r="BP23" s="235"/>
      <c r="BQ23" s="240">
        <v>17</v>
      </c>
      <c r="BR23" s="241"/>
      <c r="BS23" s="995"/>
      <c r="BT23" s="996"/>
      <c r="BU23" s="996"/>
      <c r="BV23" s="996"/>
      <c r="BW23" s="996"/>
      <c r="BX23" s="996"/>
      <c r="BY23" s="996"/>
      <c r="BZ23" s="996"/>
      <c r="CA23" s="996"/>
      <c r="CB23" s="996"/>
      <c r="CC23" s="996"/>
      <c r="CD23" s="996"/>
      <c r="CE23" s="996"/>
      <c r="CF23" s="996"/>
      <c r="CG23" s="1017"/>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36"/>
    </row>
    <row r="24" spans="1:131" s="237" customFormat="1" ht="26.25" customHeight="1">
      <c r="A24" s="1063" t="s">
        <v>387</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34"/>
      <c r="BA24" s="234"/>
      <c r="BB24" s="234"/>
      <c r="BC24" s="234"/>
      <c r="BD24" s="234"/>
      <c r="BE24" s="235"/>
      <c r="BF24" s="235"/>
      <c r="BG24" s="235"/>
      <c r="BH24" s="235"/>
      <c r="BI24" s="235"/>
      <c r="BJ24" s="235"/>
      <c r="BK24" s="235"/>
      <c r="BL24" s="235"/>
      <c r="BM24" s="235"/>
      <c r="BN24" s="235"/>
      <c r="BO24" s="235"/>
      <c r="BP24" s="235"/>
      <c r="BQ24" s="240">
        <v>18</v>
      </c>
      <c r="BR24" s="241"/>
      <c r="BS24" s="995"/>
      <c r="BT24" s="996"/>
      <c r="BU24" s="996"/>
      <c r="BV24" s="996"/>
      <c r="BW24" s="996"/>
      <c r="BX24" s="996"/>
      <c r="BY24" s="996"/>
      <c r="BZ24" s="996"/>
      <c r="CA24" s="996"/>
      <c r="CB24" s="996"/>
      <c r="CC24" s="996"/>
      <c r="CD24" s="996"/>
      <c r="CE24" s="996"/>
      <c r="CF24" s="996"/>
      <c r="CG24" s="1017"/>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36"/>
    </row>
    <row r="25" spans="1:131" ht="26.25" customHeight="1" thickBot="1">
      <c r="A25" s="1062" t="s">
        <v>388</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34"/>
      <c r="BK25" s="234"/>
      <c r="BL25" s="234"/>
      <c r="BM25" s="234"/>
      <c r="BN25" s="234"/>
      <c r="BO25" s="243"/>
      <c r="BP25" s="243"/>
      <c r="BQ25" s="240">
        <v>19</v>
      </c>
      <c r="BR25" s="241"/>
      <c r="BS25" s="995"/>
      <c r="BT25" s="996"/>
      <c r="BU25" s="996"/>
      <c r="BV25" s="996"/>
      <c r="BW25" s="996"/>
      <c r="BX25" s="996"/>
      <c r="BY25" s="996"/>
      <c r="BZ25" s="996"/>
      <c r="CA25" s="996"/>
      <c r="CB25" s="996"/>
      <c r="CC25" s="996"/>
      <c r="CD25" s="996"/>
      <c r="CE25" s="996"/>
      <c r="CF25" s="996"/>
      <c r="CG25" s="1017"/>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31"/>
    </row>
    <row r="26" spans="1:131" ht="26.25" customHeight="1">
      <c r="A26" s="998" t="s">
        <v>364</v>
      </c>
      <c r="B26" s="999"/>
      <c r="C26" s="999"/>
      <c r="D26" s="999"/>
      <c r="E26" s="999"/>
      <c r="F26" s="999"/>
      <c r="G26" s="999"/>
      <c r="H26" s="999"/>
      <c r="I26" s="999"/>
      <c r="J26" s="999"/>
      <c r="K26" s="999"/>
      <c r="L26" s="999"/>
      <c r="M26" s="999"/>
      <c r="N26" s="999"/>
      <c r="O26" s="999"/>
      <c r="P26" s="1000"/>
      <c r="Q26" s="1004" t="s">
        <v>389</v>
      </c>
      <c r="R26" s="1005"/>
      <c r="S26" s="1005"/>
      <c r="T26" s="1005"/>
      <c r="U26" s="1006"/>
      <c r="V26" s="1004" t="s">
        <v>390</v>
      </c>
      <c r="W26" s="1005"/>
      <c r="X26" s="1005"/>
      <c r="Y26" s="1005"/>
      <c r="Z26" s="1006"/>
      <c r="AA26" s="1004" t="s">
        <v>391</v>
      </c>
      <c r="AB26" s="1005"/>
      <c r="AC26" s="1005"/>
      <c r="AD26" s="1005"/>
      <c r="AE26" s="1005"/>
      <c r="AF26" s="1058" t="s">
        <v>392</v>
      </c>
      <c r="AG26" s="1011"/>
      <c r="AH26" s="1011"/>
      <c r="AI26" s="1011"/>
      <c r="AJ26" s="1059"/>
      <c r="AK26" s="1005" t="s">
        <v>393</v>
      </c>
      <c r="AL26" s="1005"/>
      <c r="AM26" s="1005"/>
      <c r="AN26" s="1005"/>
      <c r="AO26" s="1006"/>
      <c r="AP26" s="1004" t="s">
        <v>394</v>
      </c>
      <c r="AQ26" s="1005"/>
      <c r="AR26" s="1005"/>
      <c r="AS26" s="1005"/>
      <c r="AT26" s="1006"/>
      <c r="AU26" s="1004" t="s">
        <v>395</v>
      </c>
      <c r="AV26" s="1005"/>
      <c r="AW26" s="1005"/>
      <c r="AX26" s="1005"/>
      <c r="AY26" s="1006"/>
      <c r="AZ26" s="1004" t="s">
        <v>396</v>
      </c>
      <c r="BA26" s="1005"/>
      <c r="BB26" s="1005"/>
      <c r="BC26" s="1005"/>
      <c r="BD26" s="1006"/>
      <c r="BE26" s="1004" t="s">
        <v>371</v>
      </c>
      <c r="BF26" s="1005"/>
      <c r="BG26" s="1005"/>
      <c r="BH26" s="1005"/>
      <c r="BI26" s="1018"/>
      <c r="BJ26" s="234"/>
      <c r="BK26" s="234"/>
      <c r="BL26" s="234"/>
      <c r="BM26" s="234"/>
      <c r="BN26" s="234"/>
      <c r="BO26" s="243"/>
      <c r="BP26" s="243"/>
      <c r="BQ26" s="240">
        <v>20</v>
      </c>
      <c r="BR26" s="241"/>
      <c r="BS26" s="995"/>
      <c r="BT26" s="996"/>
      <c r="BU26" s="996"/>
      <c r="BV26" s="996"/>
      <c r="BW26" s="996"/>
      <c r="BX26" s="996"/>
      <c r="BY26" s="996"/>
      <c r="BZ26" s="996"/>
      <c r="CA26" s="996"/>
      <c r="CB26" s="996"/>
      <c r="CC26" s="996"/>
      <c r="CD26" s="996"/>
      <c r="CE26" s="996"/>
      <c r="CF26" s="996"/>
      <c r="CG26" s="1017"/>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31"/>
    </row>
    <row r="27" spans="1:131" ht="26.25" customHeight="1" thickBot="1">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60"/>
      <c r="AG27" s="1014"/>
      <c r="AH27" s="1014"/>
      <c r="AI27" s="1014"/>
      <c r="AJ27" s="1061"/>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9"/>
      <c r="BJ27" s="234"/>
      <c r="BK27" s="234"/>
      <c r="BL27" s="234"/>
      <c r="BM27" s="234"/>
      <c r="BN27" s="234"/>
      <c r="BO27" s="243"/>
      <c r="BP27" s="243"/>
      <c r="BQ27" s="240">
        <v>21</v>
      </c>
      <c r="BR27" s="241"/>
      <c r="BS27" s="995"/>
      <c r="BT27" s="996"/>
      <c r="BU27" s="996"/>
      <c r="BV27" s="996"/>
      <c r="BW27" s="996"/>
      <c r="BX27" s="996"/>
      <c r="BY27" s="996"/>
      <c r="BZ27" s="996"/>
      <c r="CA27" s="996"/>
      <c r="CB27" s="996"/>
      <c r="CC27" s="996"/>
      <c r="CD27" s="996"/>
      <c r="CE27" s="996"/>
      <c r="CF27" s="996"/>
      <c r="CG27" s="1017"/>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31"/>
    </row>
    <row r="28" spans="1:131" ht="26.25" customHeight="1" thickTop="1">
      <c r="A28" s="244">
        <v>1</v>
      </c>
      <c r="B28" s="1049" t="s">
        <v>397</v>
      </c>
      <c r="C28" s="1050"/>
      <c r="D28" s="1050"/>
      <c r="E28" s="1050"/>
      <c r="F28" s="1050"/>
      <c r="G28" s="1050"/>
      <c r="H28" s="1050"/>
      <c r="I28" s="1050"/>
      <c r="J28" s="1050"/>
      <c r="K28" s="1050"/>
      <c r="L28" s="1050"/>
      <c r="M28" s="1050"/>
      <c r="N28" s="1050"/>
      <c r="O28" s="1050"/>
      <c r="P28" s="1051"/>
      <c r="Q28" s="1052">
        <v>1764</v>
      </c>
      <c r="R28" s="1053"/>
      <c r="S28" s="1053"/>
      <c r="T28" s="1053"/>
      <c r="U28" s="1053"/>
      <c r="V28" s="1053">
        <v>1737</v>
      </c>
      <c r="W28" s="1053"/>
      <c r="X28" s="1053"/>
      <c r="Y28" s="1053"/>
      <c r="Z28" s="1053"/>
      <c r="AA28" s="1053">
        <v>27</v>
      </c>
      <c r="AB28" s="1053"/>
      <c r="AC28" s="1053"/>
      <c r="AD28" s="1053"/>
      <c r="AE28" s="1054"/>
      <c r="AF28" s="1055">
        <v>27</v>
      </c>
      <c r="AG28" s="1053"/>
      <c r="AH28" s="1053"/>
      <c r="AI28" s="1053"/>
      <c r="AJ28" s="1056"/>
      <c r="AK28" s="1057">
        <v>186</v>
      </c>
      <c r="AL28" s="1045"/>
      <c r="AM28" s="1045"/>
      <c r="AN28" s="1045"/>
      <c r="AO28" s="1045"/>
      <c r="AP28" s="1045" t="s">
        <v>584</v>
      </c>
      <c r="AQ28" s="1045"/>
      <c r="AR28" s="1045"/>
      <c r="AS28" s="1045"/>
      <c r="AT28" s="1045"/>
      <c r="AU28" s="1045" t="s">
        <v>584</v>
      </c>
      <c r="AV28" s="1045"/>
      <c r="AW28" s="1045"/>
      <c r="AX28" s="1045"/>
      <c r="AY28" s="1045"/>
      <c r="AZ28" s="1046" t="s">
        <v>584</v>
      </c>
      <c r="BA28" s="1046"/>
      <c r="BB28" s="1046"/>
      <c r="BC28" s="1046"/>
      <c r="BD28" s="1046"/>
      <c r="BE28" s="1047"/>
      <c r="BF28" s="1047"/>
      <c r="BG28" s="1047"/>
      <c r="BH28" s="1047"/>
      <c r="BI28" s="1048"/>
      <c r="BJ28" s="234"/>
      <c r="BK28" s="234"/>
      <c r="BL28" s="234"/>
      <c r="BM28" s="234"/>
      <c r="BN28" s="234"/>
      <c r="BO28" s="243"/>
      <c r="BP28" s="243"/>
      <c r="BQ28" s="240">
        <v>22</v>
      </c>
      <c r="BR28" s="241"/>
      <c r="BS28" s="995"/>
      <c r="BT28" s="996"/>
      <c r="BU28" s="996"/>
      <c r="BV28" s="996"/>
      <c r="BW28" s="996"/>
      <c r="BX28" s="996"/>
      <c r="BY28" s="996"/>
      <c r="BZ28" s="996"/>
      <c r="CA28" s="996"/>
      <c r="CB28" s="996"/>
      <c r="CC28" s="996"/>
      <c r="CD28" s="996"/>
      <c r="CE28" s="996"/>
      <c r="CF28" s="996"/>
      <c r="CG28" s="1017"/>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31"/>
    </row>
    <row r="29" spans="1:131" ht="26.25" customHeight="1">
      <c r="A29" s="244">
        <v>2</v>
      </c>
      <c r="B29" s="1036" t="s">
        <v>398</v>
      </c>
      <c r="C29" s="1037"/>
      <c r="D29" s="1037"/>
      <c r="E29" s="1037"/>
      <c r="F29" s="1037"/>
      <c r="G29" s="1037"/>
      <c r="H29" s="1037"/>
      <c r="I29" s="1037"/>
      <c r="J29" s="1037"/>
      <c r="K29" s="1037"/>
      <c r="L29" s="1037"/>
      <c r="M29" s="1037"/>
      <c r="N29" s="1037"/>
      <c r="O29" s="1037"/>
      <c r="P29" s="1038"/>
      <c r="Q29" s="1042">
        <v>1467</v>
      </c>
      <c r="R29" s="1043"/>
      <c r="S29" s="1043"/>
      <c r="T29" s="1043"/>
      <c r="U29" s="1043"/>
      <c r="V29" s="1043">
        <v>1432</v>
      </c>
      <c r="W29" s="1043"/>
      <c r="X29" s="1043"/>
      <c r="Y29" s="1043"/>
      <c r="Z29" s="1043"/>
      <c r="AA29" s="1043">
        <v>34</v>
      </c>
      <c r="AB29" s="1043"/>
      <c r="AC29" s="1043"/>
      <c r="AD29" s="1043"/>
      <c r="AE29" s="1044"/>
      <c r="AF29" s="1020">
        <v>34</v>
      </c>
      <c r="AG29" s="1021"/>
      <c r="AH29" s="1021"/>
      <c r="AI29" s="1021"/>
      <c r="AJ29" s="1022"/>
      <c r="AK29" s="983">
        <v>247</v>
      </c>
      <c r="AL29" s="974"/>
      <c r="AM29" s="974"/>
      <c r="AN29" s="974"/>
      <c r="AO29" s="974"/>
      <c r="AP29" s="974" t="s">
        <v>584</v>
      </c>
      <c r="AQ29" s="974"/>
      <c r="AR29" s="974"/>
      <c r="AS29" s="974"/>
      <c r="AT29" s="974"/>
      <c r="AU29" s="974" t="s">
        <v>584</v>
      </c>
      <c r="AV29" s="974"/>
      <c r="AW29" s="974"/>
      <c r="AX29" s="974"/>
      <c r="AY29" s="974"/>
      <c r="AZ29" s="1041" t="s">
        <v>584</v>
      </c>
      <c r="BA29" s="1041"/>
      <c r="BB29" s="1041"/>
      <c r="BC29" s="1041"/>
      <c r="BD29" s="1041"/>
      <c r="BE29" s="975"/>
      <c r="BF29" s="975"/>
      <c r="BG29" s="975"/>
      <c r="BH29" s="975"/>
      <c r="BI29" s="976"/>
      <c r="BJ29" s="234"/>
      <c r="BK29" s="234"/>
      <c r="BL29" s="234"/>
      <c r="BM29" s="234"/>
      <c r="BN29" s="234"/>
      <c r="BO29" s="243"/>
      <c r="BP29" s="243"/>
      <c r="BQ29" s="240">
        <v>23</v>
      </c>
      <c r="BR29" s="241"/>
      <c r="BS29" s="995"/>
      <c r="BT29" s="996"/>
      <c r="BU29" s="996"/>
      <c r="BV29" s="996"/>
      <c r="BW29" s="996"/>
      <c r="BX29" s="996"/>
      <c r="BY29" s="996"/>
      <c r="BZ29" s="996"/>
      <c r="CA29" s="996"/>
      <c r="CB29" s="996"/>
      <c r="CC29" s="996"/>
      <c r="CD29" s="996"/>
      <c r="CE29" s="996"/>
      <c r="CF29" s="996"/>
      <c r="CG29" s="1017"/>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31"/>
    </row>
    <row r="30" spans="1:131" ht="26.25" customHeight="1">
      <c r="A30" s="244">
        <v>3</v>
      </c>
      <c r="B30" s="1036" t="s">
        <v>399</v>
      </c>
      <c r="C30" s="1037"/>
      <c r="D30" s="1037"/>
      <c r="E30" s="1037"/>
      <c r="F30" s="1037"/>
      <c r="G30" s="1037"/>
      <c r="H30" s="1037"/>
      <c r="I30" s="1037"/>
      <c r="J30" s="1037"/>
      <c r="K30" s="1037"/>
      <c r="L30" s="1037"/>
      <c r="M30" s="1037"/>
      <c r="N30" s="1037"/>
      <c r="O30" s="1037"/>
      <c r="P30" s="1038"/>
      <c r="Q30" s="1042">
        <v>157</v>
      </c>
      <c r="R30" s="1043"/>
      <c r="S30" s="1043"/>
      <c r="T30" s="1043"/>
      <c r="U30" s="1043"/>
      <c r="V30" s="1043">
        <v>157</v>
      </c>
      <c r="W30" s="1043"/>
      <c r="X30" s="1043"/>
      <c r="Y30" s="1043"/>
      <c r="Z30" s="1043"/>
      <c r="AA30" s="1043">
        <v>0</v>
      </c>
      <c r="AB30" s="1043"/>
      <c r="AC30" s="1043"/>
      <c r="AD30" s="1043"/>
      <c r="AE30" s="1044"/>
      <c r="AF30" s="1020" t="s">
        <v>386</v>
      </c>
      <c r="AG30" s="1021"/>
      <c r="AH30" s="1021"/>
      <c r="AI30" s="1021"/>
      <c r="AJ30" s="1022"/>
      <c r="AK30" s="983">
        <v>70</v>
      </c>
      <c r="AL30" s="974"/>
      <c r="AM30" s="974"/>
      <c r="AN30" s="974"/>
      <c r="AO30" s="974"/>
      <c r="AP30" s="974" t="s">
        <v>584</v>
      </c>
      <c r="AQ30" s="974"/>
      <c r="AR30" s="974"/>
      <c r="AS30" s="974"/>
      <c r="AT30" s="974"/>
      <c r="AU30" s="974" t="s">
        <v>584</v>
      </c>
      <c r="AV30" s="974"/>
      <c r="AW30" s="974"/>
      <c r="AX30" s="974"/>
      <c r="AY30" s="974"/>
      <c r="AZ30" s="1041" t="s">
        <v>584</v>
      </c>
      <c r="BA30" s="1041"/>
      <c r="BB30" s="1041"/>
      <c r="BC30" s="1041"/>
      <c r="BD30" s="1041"/>
      <c r="BE30" s="975"/>
      <c r="BF30" s="975"/>
      <c r="BG30" s="975"/>
      <c r="BH30" s="975"/>
      <c r="BI30" s="976"/>
      <c r="BJ30" s="234"/>
      <c r="BK30" s="234"/>
      <c r="BL30" s="234"/>
      <c r="BM30" s="234"/>
      <c r="BN30" s="234"/>
      <c r="BO30" s="243"/>
      <c r="BP30" s="243"/>
      <c r="BQ30" s="240">
        <v>24</v>
      </c>
      <c r="BR30" s="241"/>
      <c r="BS30" s="995"/>
      <c r="BT30" s="996"/>
      <c r="BU30" s="996"/>
      <c r="BV30" s="996"/>
      <c r="BW30" s="996"/>
      <c r="BX30" s="996"/>
      <c r="BY30" s="996"/>
      <c r="BZ30" s="996"/>
      <c r="CA30" s="996"/>
      <c r="CB30" s="996"/>
      <c r="CC30" s="996"/>
      <c r="CD30" s="996"/>
      <c r="CE30" s="996"/>
      <c r="CF30" s="996"/>
      <c r="CG30" s="1017"/>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31"/>
    </row>
    <row r="31" spans="1:131" ht="26.25" customHeight="1">
      <c r="A31" s="244">
        <v>4</v>
      </c>
      <c r="B31" s="1036" t="s">
        <v>400</v>
      </c>
      <c r="C31" s="1037"/>
      <c r="D31" s="1037"/>
      <c r="E31" s="1037"/>
      <c r="F31" s="1037"/>
      <c r="G31" s="1037"/>
      <c r="H31" s="1037"/>
      <c r="I31" s="1037"/>
      <c r="J31" s="1037"/>
      <c r="K31" s="1037"/>
      <c r="L31" s="1037"/>
      <c r="M31" s="1037"/>
      <c r="N31" s="1037"/>
      <c r="O31" s="1037"/>
      <c r="P31" s="1038"/>
      <c r="Q31" s="1042">
        <v>897</v>
      </c>
      <c r="R31" s="1043"/>
      <c r="S31" s="1043"/>
      <c r="T31" s="1043"/>
      <c r="U31" s="1043"/>
      <c r="V31" s="1043">
        <v>897</v>
      </c>
      <c r="W31" s="1043"/>
      <c r="X31" s="1043"/>
      <c r="Y31" s="1043"/>
      <c r="Z31" s="1043"/>
      <c r="AA31" s="1043">
        <v>0</v>
      </c>
      <c r="AB31" s="1043"/>
      <c r="AC31" s="1043"/>
      <c r="AD31" s="1043"/>
      <c r="AE31" s="1044"/>
      <c r="AF31" s="1020" t="s">
        <v>138</v>
      </c>
      <c r="AG31" s="1021"/>
      <c r="AH31" s="1021"/>
      <c r="AI31" s="1021"/>
      <c r="AJ31" s="1022"/>
      <c r="AK31" s="983">
        <v>147</v>
      </c>
      <c r="AL31" s="974"/>
      <c r="AM31" s="974"/>
      <c r="AN31" s="974"/>
      <c r="AO31" s="974"/>
      <c r="AP31" s="974">
        <v>2143</v>
      </c>
      <c r="AQ31" s="974"/>
      <c r="AR31" s="974"/>
      <c r="AS31" s="974"/>
      <c r="AT31" s="974"/>
      <c r="AU31" s="974">
        <v>1172</v>
      </c>
      <c r="AV31" s="974"/>
      <c r="AW31" s="974"/>
      <c r="AX31" s="974"/>
      <c r="AY31" s="974"/>
      <c r="AZ31" s="1041" t="s">
        <v>584</v>
      </c>
      <c r="BA31" s="1041"/>
      <c r="BB31" s="1041"/>
      <c r="BC31" s="1041"/>
      <c r="BD31" s="1041"/>
      <c r="BE31" s="975" t="s">
        <v>401</v>
      </c>
      <c r="BF31" s="975"/>
      <c r="BG31" s="975"/>
      <c r="BH31" s="975"/>
      <c r="BI31" s="976"/>
      <c r="BJ31" s="234"/>
      <c r="BK31" s="234"/>
      <c r="BL31" s="234"/>
      <c r="BM31" s="234"/>
      <c r="BN31" s="234"/>
      <c r="BO31" s="243"/>
      <c r="BP31" s="243"/>
      <c r="BQ31" s="240">
        <v>25</v>
      </c>
      <c r="BR31" s="241"/>
      <c r="BS31" s="995"/>
      <c r="BT31" s="996"/>
      <c r="BU31" s="996"/>
      <c r="BV31" s="996"/>
      <c r="BW31" s="996"/>
      <c r="BX31" s="996"/>
      <c r="BY31" s="996"/>
      <c r="BZ31" s="996"/>
      <c r="CA31" s="996"/>
      <c r="CB31" s="996"/>
      <c r="CC31" s="996"/>
      <c r="CD31" s="996"/>
      <c r="CE31" s="996"/>
      <c r="CF31" s="996"/>
      <c r="CG31" s="1017"/>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31"/>
    </row>
    <row r="32" spans="1:131" ht="26.25" customHeight="1">
      <c r="A32" s="244">
        <v>5</v>
      </c>
      <c r="B32" s="1036" t="s">
        <v>402</v>
      </c>
      <c r="C32" s="1037"/>
      <c r="D32" s="1037"/>
      <c r="E32" s="1037"/>
      <c r="F32" s="1037"/>
      <c r="G32" s="1037"/>
      <c r="H32" s="1037"/>
      <c r="I32" s="1037"/>
      <c r="J32" s="1037"/>
      <c r="K32" s="1037"/>
      <c r="L32" s="1037"/>
      <c r="M32" s="1037"/>
      <c r="N32" s="1037"/>
      <c r="O32" s="1037"/>
      <c r="P32" s="1038"/>
      <c r="Q32" s="1042">
        <v>45</v>
      </c>
      <c r="R32" s="1043"/>
      <c r="S32" s="1043"/>
      <c r="T32" s="1043"/>
      <c r="U32" s="1043"/>
      <c r="V32" s="1043">
        <v>45</v>
      </c>
      <c r="W32" s="1043"/>
      <c r="X32" s="1043"/>
      <c r="Y32" s="1043"/>
      <c r="Z32" s="1043"/>
      <c r="AA32" s="1043">
        <v>0</v>
      </c>
      <c r="AB32" s="1043"/>
      <c r="AC32" s="1043"/>
      <c r="AD32" s="1043"/>
      <c r="AE32" s="1044"/>
      <c r="AF32" s="1020" t="s">
        <v>386</v>
      </c>
      <c r="AG32" s="1021"/>
      <c r="AH32" s="1021"/>
      <c r="AI32" s="1021"/>
      <c r="AJ32" s="1022"/>
      <c r="AK32" s="983">
        <v>40</v>
      </c>
      <c r="AL32" s="974"/>
      <c r="AM32" s="974"/>
      <c r="AN32" s="974"/>
      <c r="AO32" s="974"/>
      <c r="AP32" s="974">
        <v>321</v>
      </c>
      <c r="AQ32" s="974"/>
      <c r="AR32" s="974"/>
      <c r="AS32" s="974"/>
      <c r="AT32" s="974"/>
      <c r="AU32" s="974">
        <v>321</v>
      </c>
      <c r="AV32" s="974"/>
      <c r="AW32" s="974"/>
      <c r="AX32" s="974"/>
      <c r="AY32" s="974"/>
      <c r="AZ32" s="1041" t="s">
        <v>584</v>
      </c>
      <c r="BA32" s="1041"/>
      <c r="BB32" s="1041"/>
      <c r="BC32" s="1041"/>
      <c r="BD32" s="1041"/>
      <c r="BE32" s="975" t="s">
        <v>401</v>
      </c>
      <c r="BF32" s="975"/>
      <c r="BG32" s="975"/>
      <c r="BH32" s="975"/>
      <c r="BI32" s="976"/>
      <c r="BJ32" s="234"/>
      <c r="BK32" s="234"/>
      <c r="BL32" s="234"/>
      <c r="BM32" s="234"/>
      <c r="BN32" s="234"/>
      <c r="BO32" s="243"/>
      <c r="BP32" s="243"/>
      <c r="BQ32" s="240">
        <v>26</v>
      </c>
      <c r="BR32" s="241"/>
      <c r="BS32" s="995"/>
      <c r="BT32" s="996"/>
      <c r="BU32" s="996"/>
      <c r="BV32" s="996"/>
      <c r="BW32" s="996"/>
      <c r="BX32" s="996"/>
      <c r="BY32" s="996"/>
      <c r="BZ32" s="996"/>
      <c r="CA32" s="996"/>
      <c r="CB32" s="996"/>
      <c r="CC32" s="996"/>
      <c r="CD32" s="996"/>
      <c r="CE32" s="996"/>
      <c r="CF32" s="996"/>
      <c r="CG32" s="1017"/>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31"/>
    </row>
    <row r="33" spans="1:131" ht="26.25" customHeight="1">
      <c r="A33" s="244">
        <v>6</v>
      </c>
      <c r="B33" s="1036" t="s">
        <v>403</v>
      </c>
      <c r="C33" s="1037"/>
      <c r="D33" s="1037"/>
      <c r="E33" s="1037"/>
      <c r="F33" s="1037"/>
      <c r="G33" s="1037"/>
      <c r="H33" s="1037"/>
      <c r="I33" s="1037"/>
      <c r="J33" s="1037"/>
      <c r="K33" s="1037"/>
      <c r="L33" s="1037"/>
      <c r="M33" s="1037"/>
      <c r="N33" s="1037"/>
      <c r="O33" s="1037"/>
      <c r="P33" s="1038"/>
      <c r="Q33" s="1042">
        <v>288</v>
      </c>
      <c r="R33" s="1043"/>
      <c r="S33" s="1043"/>
      <c r="T33" s="1043"/>
      <c r="U33" s="1043"/>
      <c r="V33" s="1043">
        <v>288</v>
      </c>
      <c r="W33" s="1043"/>
      <c r="X33" s="1043"/>
      <c r="Y33" s="1043"/>
      <c r="Z33" s="1043"/>
      <c r="AA33" s="1043">
        <v>0</v>
      </c>
      <c r="AB33" s="1043"/>
      <c r="AC33" s="1043"/>
      <c r="AD33" s="1043"/>
      <c r="AE33" s="1044"/>
      <c r="AF33" s="1020" t="s">
        <v>404</v>
      </c>
      <c r="AG33" s="1021"/>
      <c r="AH33" s="1021"/>
      <c r="AI33" s="1021"/>
      <c r="AJ33" s="1022"/>
      <c r="AK33" s="983">
        <v>26</v>
      </c>
      <c r="AL33" s="974"/>
      <c r="AM33" s="974"/>
      <c r="AN33" s="974"/>
      <c r="AO33" s="974"/>
      <c r="AP33" s="974" t="s">
        <v>584</v>
      </c>
      <c r="AQ33" s="974"/>
      <c r="AR33" s="974"/>
      <c r="AS33" s="974"/>
      <c r="AT33" s="974"/>
      <c r="AU33" s="974" t="s">
        <v>584</v>
      </c>
      <c r="AV33" s="974"/>
      <c r="AW33" s="974"/>
      <c r="AX33" s="974"/>
      <c r="AY33" s="974"/>
      <c r="AZ33" s="1041" t="s">
        <v>584</v>
      </c>
      <c r="BA33" s="1041"/>
      <c r="BB33" s="1041"/>
      <c r="BC33" s="1041"/>
      <c r="BD33" s="1041"/>
      <c r="BE33" s="975" t="s">
        <v>405</v>
      </c>
      <c r="BF33" s="975"/>
      <c r="BG33" s="975"/>
      <c r="BH33" s="975"/>
      <c r="BI33" s="976"/>
      <c r="BJ33" s="234"/>
      <c r="BK33" s="234"/>
      <c r="BL33" s="234"/>
      <c r="BM33" s="234"/>
      <c r="BN33" s="234"/>
      <c r="BO33" s="243"/>
      <c r="BP33" s="243"/>
      <c r="BQ33" s="240">
        <v>27</v>
      </c>
      <c r="BR33" s="241"/>
      <c r="BS33" s="995"/>
      <c r="BT33" s="996"/>
      <c r="BU33" s="996"/>
      <c r="BV33" s="996"/>
      <c r="BW33" s="996"/>
      <c r="BX33" s="996"/>
      <c r="BY33" s="996"/>
      <c r="BZ33" s="996"/>
      <c r="CA33" s="996"/>
      <c r="CB33" s="996"/>
      <c r="CC33" s="996"/>
      <c r="CD33" s="996"/>
      <c r="CE33" s="996"/>
      <c r="CF33" s="996"/>
      <c r="CG33" s="1017"/>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31"/>
    </row>
    <row r="34" spans="1:131" ht="26.25" customHeight="1">
      <c r="A34" s="244">
        <v>7</v>
      </c>
      <c r="B34" s="1036"/>
      <c r="C34" s="1037"/>
      <c r="D34" s="1037"/>
      <c r="E34" s="1037"/>
      <c r="F34" s="1037"/>
      <c r="G34" s="1037"/>
      <c r="H34" s="1037"/>
      <c r="I34" s="1037"/>
      <c r="J34" s="1037"/>
      <c r="K34" s="1037"/>
      <c r="L34" s="1037"/>
      <c r="M34" s="1037"/>
      <c r="N34" s="1037"/>
      <c r="O34" s="1037"/>
      <c r="P34" s="1038"/>
      <c r="Q34" s="1042"/>
      <c r="R34" s="1043"/>
      <c r="S34" s="1043"/>
      <c r="T34" s="1043"/>
      <c r="U34" s="1043"/>
      <c r="V34" s="1043"/>
      <c r="W34" s="1043"/>
      <c r="X34" s="1043"/>
      <c r="Y34" s="1043"/>
      <c r="Z34" s="1043"/>
      <c r="AA34" s="1043"/>
      <c r="AB34" s="1043"/>
      <c r="AC34" s="1043"/>
      <c r="AD34" s="1043"/>
      <c r="AE34" s="1044"/>
      <c r="AF34" s="1020"/>
      <c r="AG34" s="1021"/>
      <c r="AH34" s="1021"/>
      <c r="AI34" s="1021"/>
      <c r="AJ34" s="1022"/>
      <c r="AK34" s="983"/>
      <c r="AL34" s="974"/>
      <c r="AM34" s="974"/>
      <c r="AN34" s="974"/>
      <c r="AO34" s="974"/>
      <c r="AP34" s="974"/>
      <c r="AQ34" s="974"/>
      <c r="AR34" s="974"/>
      <c r="AS34" s="974"/>
      <c r="AT34" s="974"/>
      <c r="AU34" s="974"/>
      <c r="AV34" s="974"/>
      <c r="AW34" s="974"/>
      <c r="AX34" s="974"/>
      <c r="AY34" s="974"/>
      <c r="AZ34" s="1041"/>
      <c r="BA34" s="1041"/>
      <c r="BB34" s="1041"/>
      <c r="BC34" s="1041"/>
      <c r="BD34" s="1041"/>
      <c r="BE34" s="975"/>
      <c r="BF34" s="975"/>
      <c r="BG34" s="975"/>
      <c r="BH34" s="975"/>
      <c r="BI34" s="976"/>
      <c r="BJ34" s="234"/>
      <c r="BK34" s="234"/>
      <c r="BL34" s="234"/>
      <c r="BM34" s="234"/>
      <c r="BN34" s="234"/>
      <c r="BO34" s="243"/>
      <c r="BP34" s="243"/>
      <c r="BQ34" s="240">
        <v>28</v>
      </c>
      <c r="BR34" s="241"/>
      <c r="BS34" s="995"/>
      <c r="BT34" s="996"/>
      <c r="BU34" s="996"/>
      <c r="BV34" s="996"/>
      <c r="BW34" s="996"/>
      <c r="BX34" s="996"/>
      <c r="BY34" s="996"/>
      <c r="BZ34" s="996"/>
      <c r="CA34" s="996"/>
      <c r="CB34" s="996"/>
      <c r="CC34" s="996"/>
      <c r="CD34" s="996"/>
      <c r="CE34" s="996"/>
      <c r="CF34" s="996"/>
      <c r="CG34" s="1017"/>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31"/>
    </row>
    <row r="35" spans="1:131" ht="26.25" customHeight="1">
      <c r="A35" s="244">
        <v>8</v>
      </c>
      <c r="B35" s="1036"/>
      <c r="C35" s="1037"/>
      <c r="D35" s="1037"/>
      <c r="E35" s="1037"/>
      <c r="F35" s="1037"/>
      <c r="G35" s="1037"/>
      <c r="H35" s="1037"/>
      <c r="I35" s="1037"/>
      <c r="J35" s="1037"/>
      <c r="K35" s="1037"/>
      <c r="L35" s="1037"/>
      <c r="M35" s="1037"/>
      <c r="N35" s="1037"/>
      <c r="O35" s="1037"/>
      <c r="P35" s="1038"/>
      <c r="Q35" s="1042"/>
      <c r="R35" s="1043"/>
      <c r="S35" s="1043"/>
      <c r="T35" s="1043"/>
      <c r="U35" s="1043"/>
      <c r="V35" s="1043"/>
      <c r="W35" s="1043"/>
      <c r="X35" s="1043"/>
      <c r="Y35" s="1043"/>
      <c r="Z35" s="1043"/>
      <c r="AA35" s="1043"/>
      <c r="AB35" s="1043"/>
      <c r="AC35" s="1043"/>
      <c r="AD35" s="1043"/>
      <c r="AE35" s="1044"/>
      <c r="AF35" s="1020"/>
      <c r="AG35" s="1021"/>
      <c r="AH35" s="1021"/>
      <c r="AI35" s="1021"/>
      <c r="AJ35" s="1022"/>
      <c r="AK35" s="983"/>
      <c r="AL35" s="974"/>
      <c r="AM35" s="974"/>
      <c r="AN35" s="974"/>
      <c r="AO35" s="974"/>
      <c r="AP35" s="974"/>
      <c r="AQ35" s="974"/>
      <c r="AR35" s="974"/>
      <c r="AS35" s="974"/>
      <c r="AT35" s="974"/>
      <c r="AU35" s="974"/>
      <c r="AV35" s="974"/>
      <c r="AW35" s="974"/>
      <c r="AX35" s="974"/>
      <c r="AY35" s="974"/>
      <c r="AZ35" s="1041"/>
      <c r="BA35" s="1041"/>
      <c r="BB35" s="1041"/>
      <c r="BC35" s="1041"/>
      <c r="BD35" s="1041"/>
      <c r="BE35" s="975"/>
      <c r="BF35" s="975"/>
      <c r="BG35" s="975"/>
      <c r="BH35" s="975"/>
      <c r="BI35" s="976"/>
      <c r="BJ35" s="234"/>
      <c r="BK35" s="234"/>
      <c r="BL35" s="234"/>
      <c r="BM35" s="234"/>
      <c r="BN35" s="234"/>
      <c r="BO35" s="243"/>
      <c r="BP35" s="243"/>
      <c r="BQ35" s="240">
        <v>29</v>
      </c>
      <c r="BR35" s="241"/>
      <c r="BS35" s="995"/>
      <c r="BT35" s="996"/>
      <c r="BU35" s="996"/>
      <c r="BV35" s="996"/>
      <c r="BW35" s="996"/>
      <c r="BX35" s="996"/>
      <c r="BY35" s="996"/>
      <c r="BZ35" s="996"/>
      <c r="CA35" s="996"/>
      <c r="CB35" s="996"/>
      <c r="CC35" s="996"/>
      <c r="CD35" s="996"/>
      <c r="CE35" s="996"/>
      <c r="CF35" s="996"/>
      <c r="CG35" s="1017"/>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31"/>
    </row>
    <row r="36" spans="1:131" ht="26.25" customHeight="1">
      <c r="A36" s="244">
        <v>9</v>
      </c>
      <c r="B36" s="1036"/>
      <c r="C36" s="1037"/>
      <c r="D36" s="1037"/>
      <c r="E36" s="1037"/>
      <c r="F36" s="1037"/>
      <c r="G36" s="1037"/>
      <c r="H36" s="1037"/>
      <c r="I36" s="1037"/>
      <c r="J36" s="1037"/>
      <c r="K36" s="1037"/>
      <c r="L36" s="1037"/>
      <c r="M36" s="1037"/>
      <c r="N36" s="1037"/>
      <c r="O36" s="1037"/>
      <c r="P36" s="1038"/>
      <c r="Q36" s="1042"/>
      <c r="R36" s="1043"/>
      <c r="S36" s="1043"/>
      <c r="T36" s="1043"/>
      <c r="U36" s="1043"/>
      <c r="V36" s="1043"/>
      <c r="W36" s="1043"/>
      <c r="X36" s="1043"/>
      <c r="Y36" s="1043"/>
      <c r="Z36" s="1043"/>
      <c r="AA36" s="1043"/>
      <c r="AB36" s="1043"/>
      <c r="AC36" s="1043"/>
      <c r="AD36" s="1043"/>
      <c r="AE36" s="1044"/>
      <c r="AF36" s="1020"/>
      <c r="AG36" s="1021"/>
      <c r="AH36" s="1021"/>
      <c r="AI36" s="1021"/>
      <c r="AJ36" s="1022"/>
      <c r="AK36" s="983"/>
      <c r="AL36" s="974"/>
      <c r="AM36" s="974"/>
      <c r="AN36" s="974"/>
      <c r="AO36" s="974"/>
      <c r="AP36" s="974"/>
      <c r="AQ36" s="974"/>
      <c r="AR36" s="974"/>
      <c r="AS36" s="974"/>
      <c r="AT36" s="974"/>
      <c r="AU36" s="974"/>
      <c r="AV36" s="974"/>
      <c r="AW36" s="974"/>
      <c r="AX36" s="974"/>
      <c r="AY36" s="974"/>
      <c r="AZ36" s="1041"/>
      <c r="BA36" s="1041"/>
      <c r="BB36" s="1041"/>
      <c r="BC36" s="1041"/>
      <c r="BD36" s="1041"/>
      <c r="BE36" s="975"/>
      <c r="BF36" s="975"/>
      <c r="BG36" s="975"/>
      <c r="BH36" s="975"/>
      <c r="BI36" s="976"/>
      <c r="BJ36" s="234"/>
      <c r="BK36" s="234"/>
      <c r="BL36" s="234"/>
      <c r="BM36" s="234"/>
      <c r="BN36" s="234"/>
      <c r="BO36" s="243"/>
      <c r="BP36" s="243"/>
      <c r="BQ36" s="240">
        <v>30</v>
      </c>
      <c r="BR36" s="241"/>
      <c r="BS36" s="995"/>
      <c r="BT36" s="996"/>
      <c r="BU36" s="996"/>
      <c r="BV36" s="996"/>
      <c r="BW36" s="996"/>
      <c r="BX36" s="996"/>
      <c r="BY36" s="996"/>
      <c r="BZ36" s="996"/>
      <c r="CA36" s="996"/>
      <c r="CB36" s="996"/>
      <c r="CC36" s="996"/>
      <c r="CD36" s="996"/>
      <c r="CE36" s="996"/>
      <c r="CF36" s="996"/>
      <c r="CG36" s="1017"/>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31"/>
    </row>
    <row r="37" spans="1:131" ht="26.25" customHeight="1">
      <c r="A37" s="244">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20"/>
      <c r="AG37" s="1021"/>
      <c r="AH37" s="1021"/>
      <c r="AI37" s="1021"/>
      <c r="AJ37" s="1022"/>
      <c r="AK37" s="983"/>
      <c r="AL37" s="974"/>
      <c r="AM37" s="974"/>
      <c r="AN37" s="974"/>
      <c r="AO37" s="974"/>
      <c r="AP37" s="974"/>
      <c r="AQ37" s="974"/>
      <c r="AR37" s="974"/>
      <c r="AS37" s="974"/>
      <c r="AT37" s="974"/>
      <c r="AU37" s="974"/>
      <c r="AV37" s="974"/>
      <c r="AW37" s="974"/>
      <c r="AX37" s="974"/>
      <c r="AY37" s="974"/>
      <c r="AZ37" s="1041"/>
      <c r="BA37" s="1041"/>
      <c r="BB37" s="1041"/>
      <c r="BC37" s="1041"/>
      <c r="BD37" s="1041"/>
      <c r="BE37" s="975"/>
      <c r="BF37" s="975"/>
      <c r="BG37" s="975"/>
      <c r="BH37" s="975"/>
      <c r="BI37" s="976"/>
      <c r="BJ37" s="234"/>
      <c r="BK37" s="234"/>
      <c r="BL37" s="234"/>
      <c r="BM37" s="234"/>
      <c r="BN37" s="234"/>
      <c r="BO37" s="243"/>
      <c r="BP37" s="243"/>
      <c r="BQ37" s="240">
        <v>31</v>
      </c>
      <c r="BR37" s="241"/>
      <c r="BS37" s="995"/>
      <c r="BT37" s="996"/>
      <c r="BU37" s="996"/>
      <c r="BV37" s="996"/>
      <c r="BW37" s="996"/>
      <c r="BX37" s="996"/>
      <c r="BY37" s="996"/>
      <c r="BZ37" s="996"/>
      <c r="CA37" s="996"/>
      <c r="CB37" s="996"/>
      <c r="CC37" s="996"/>
      <c r="CD37" s="996"/>
      <c r="CE37" s="996"/>
      <c r="CF37" s="996"/>
      <c r="CG37" s="1017"/>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31"/>
    </row>
    <row r="38" spans="1:131" ht="26.25" customHeight="1">
      <c r="A38" s="244">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20"/>
      <c r="AG38" s="1021"/>
      <c r="AH38" s="1021"/>
      <c r="AI38" s="1021"/>
      <c r="AJ38" s="1022"/>
      <c r="AK38" s="983"/>
      <c r="AL38" s="974"/>
      <c r="AM38" s="974"/>
      <c r="AN38" s="974"/>
      <c r="AO38" s="974"/>
      <c r="AP38" s="974"/>
      <c r="AQ38" s="974"/>
      <c r="AR38" s="974"/>
      <c r="AS38" s="974"/>
      <c r="AT38" s="974"/>
      <c r="AU38" s="974"/>
      <c r="AV38" s="974"/>
      <c r="AW38" s="974"/>
      <c r="AX38" s="974"/>
      <c r="AY38" s="974"/>
      <c r="AZ38" s="1041"/>
      <c r="BA38" s="1041"/>
      <c r="BB38" s="1041"/>
      <c r="BC38" s="1041"/>
      <c r="BD38" s="1041"/>
      <c r="BE38" s="975"/>
      <c r="BF38" s="975"/>
      <c r="BG38" s="975"/>
      <c r="BH38" s="975"/>
      <c r="BI38" s="976"/>
      <c r="BJ38" s="234"/>
      <c r="BK38" s="234"/>
      <c r="BL38" s="234"/>
      <c r="BM38" s="234"/>
      <c r="BN38" s="234"/>
      <c r="BO38" s="243"/>
      <c r="BP38" s="243"/>
      <c r="BQ38" s="240">
        <v>32</v>
      </c>
      <c r="BR38" s="241"/>
      <c r="BS38" s="995"/>
      <c r="BT38" s="996"/>
      <c r="BU38" s="996"/>
      <c r="BV38" s="996"/>
      <c r="BW38" s="996"/>
      <c r="BX38" s="996"/>
      <c r="BY38" s="996"/>
      <c r="BZ38" s="996"/>
      <c r="CA38" s="996"/>
      <c r="CB38" s="996"/>
      <c r="CC38" s="996"/>
      <c r="CD38" s="996"/>
      <c r="CE38" s="996"/>
      <c r="CF38" s="996"/>
      <c r="CG38" s="1017"/>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31"/>
    </row>
    <row r="39" spans="1:131" ht="26.25" customHeight="1">
      <c r="A39" s="244">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20"/>
      <c r="AG39" s="1021"/>
      <c r="AH39" s="1021"/>
      <c r="AI39" s="1021"/>
      <c r="AJ39" s="1022"/>
      <c r="AK39" s="983"/>
      <c r="AL39" s="974"/>
      <c r="AM39" s="974"/>
      <c r="AN39" s="974"/>
      <c r="AO39" s="974"/>
      <c r="AP39" s="974"/>
      <c r="AQ39" s="974"/>
      <c r="AR39" s="974"/>
      <c r="AS39" s="974"/>
      <c r="AT39" s="974"/>
      <c r="AU39" s="974"/>
      <c r="AV39" s="974"/>
      <c r="AW39" s="974"/>
      <c r="AX39" s="974"/>
      <c r="AY39" s="974"/>
      <c r="AZ39" s="1041"/>
      <c r="BA39" s="1041"/>
      <c r="BB39" s="1041"/>
      <c r="BC39" s="1041"/>
      <c r="BD39" s="1041"/>
      <c r="BE39" s="975"/>
      <c r="BF39" s="975"/>
      <c r="BG39" s="975"/>
      <c r="BH39" s="975"/>
      <c r="BI39" s="976"/>
      <c r="BJ39" s="234"/>
      <c r="BK39" s="234"/>
      <c r="BL39" s="234"/>
      <c r="BM39" s="234"/>
      <c r="BN39" s="234"/>
      <c r="BO39" s="243"/>
      <c r="BP39" s="243"/>
      <c r="BQ39" s="240">
        <v>33</v>
      </c>
      <c r="BR39" s="241"/>
      <c r="BS39" s="995"/>
      <c r="BT39" s="996"/>
      <c r="BU39" s="996"/>
      <c r="BV39" s="996"/>
      <c r="BW39" s="996"/>
      <c r="BX39" s="996"/>
      <c r="BY39" s="996"/>
      <c r="BZ39" s="996"/>
      <c r="CA39" s="996"/>
      <c r="CB39" s="996"/>
      <c r="CC39" s="996"/>
      <c r="CD39" s="996"/>
      <c r="CE39" s="996"/>
      <c r="CF39" s="996"/>
      <c r="CG39" s="1017"/>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31"/>
    </row>
    <row r="40" spans="1:131" ht="26.25" customHeight="1">
      <c r="A40" s="240">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20"/>
      <c r="AG40" s="1021"/>
      <c r="AH40" s="1021"/>
      <c r="AI40" s="1021"/>
      <c r="AJ40" s="1022"/>
      <c r="AK40" s="983"/>
      <c r="AL40" s="974"/>
      <c r="AM40" s="974"/>
      <c r="AN40" s="974"/>
      <c r="AO40" s="974"/>
      <c r="AP40" s="974"/>
      <c r="AQ40" s="974"/>
      <c r="AR40" s="974"/>
      <c r="AS40" s="974"/>
      <c r="AT40" s="974"/>
      <c r="AU40" s="974"/>
      <c r="AV40" s="974"/>
      <c r="AW40" s="974"/>
      <c r="AX40" s="974"/>
      <c r="AY40" s="974"/>
      <c r="AZ40" s="1041"/>
      <c r="BA40" s="1041"/>
      <c r="BB40" s="1041"/>
      <c r="BC40" s="1041"/>
      <c r="BD40" s="1041"/>
      <c r="BE40" s="975"/>
      <c r="BF40" s="975"/>
      <c r="BG40" s="975"/>
      <c r="BH40" s="975"/>
      <c r="BI40" s="976"/>
      <c r="BJ40" s="234"/>
      <c r="BK40" s="234"/>
      <c r="BL40" s="234"/>
      <c r="BM40" s="234"/>
      <c r="BN40" s="234"/>
      <c r="BO40" s="243"/>
      <c r="BP40" s="243"/>
      <c r="BQ40" s="240">
        <v>34</v>
      </c>
      <c r="BR40" s="241"/>
      <c r="BS40" s="995"/>
      <c r="BT40" s="996"/>
      <c r="BU40" s="996"/>
      <c r="BV40" s="996"/>
      <c r="BW40" s="996"/>
      <c r="BX40" s="996"/>
      <c r="BY40" s="996"/>
      <c r="BZ40" s="996"/>
      <c r="CA40" s="996"/>
      <c r="CB40" s="996"/>
      <c r="CC40" s="996"/>
      <c r="CD40" s="996"/>
      <c r="CE40" s="996"/>
      <c r="CF40" s="996"/>
      <c r="CG40" s="1017"/>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31"/>
    </row>
    <row r="41" spans="1:131" ht="26.25" customHeight="1">
      <c r="A41" s="240">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20"/>
      <c r="AG41" s="1021"/>
      <c r="AH41" s="1021"/>
      <c r="AI41" s="1021"/>
      <c r="AJ41" s="1022"/>
      <c r="AK41" s="983"/>
      <c r="AL41" s="974"/>
      <c r="AM41" s="974"/>
      <c r="AN41" s="974"/>
      <c r="AO41" s="974"/>
      <c r="AP41" s="974"/>
      <c r="AQ41" s="974"/>
      <c r="AR41" s="974"/>
      <c r="AS41" s="974"/>
      <c r="AT41" s="974"/>
      <c r="AU41" s="974"/>
      <c r="AV41" s="974"/>
      <c r="AW41" s="974"/>
      <c r="AX41" s="974"/>
      <c r="AY41" s="974"/>
      <c r="AZ41" s="1041"/>
      <c r="BA41" s="1041"/>
      <c r="BB41" s="1041"/>
      <c r="BC41" s="1041"/>
      <c r="BD41" s="1041"/>
      <c r="BE41" s="975"/>
      <c r="BF41" s="975"/>
      <c r="BG41" s="975"/>
      <c r="BH41" s="975"/>
      <c r="BI41" s="976"/>
      <c r="BJ41" s="234"/>
      <c r="BK41" s="234"/>
      <c r="BL41" s="234"/>
      <c r="BM41" s="234"/>
      <c r="BN41" s="234"/>
      <c r="BO41" s="243"/>
      <c r="BP41" s="243"/>
      <c r="BQ41" s="240">
        <v>35</v>
      </c>
      <c r="BR41" s="241"/>
      <c r="BS41" s="995"/>
      <c r="BT41" s="996"/>
      <c r="BU41" s="996"/>
      <c r="BV41" s="996"/>
      <c r="BW41" s="996"/>
      <c r="BX41" s="996"/>
      <c r="BY41" s="996"/>
      <c r="BZ41" s="996"/>
      <c r="CA41" s="996"/>
      <c r="CB41" s="996"/>
      <c r="CC41" s="996"/>
      <c r="CD41" s="996"/>
      <c r="CE41" s="996"/>
      <c r="CF41" s="996"/>
      <c r="CG41" s="1017"/>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31"/>
    </row>
    <row r="42" spans="1:131" ht="26.25" customHeight="1">
      <c r="A42" s="240">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20"/>
      <c r="AG42" s="1021"/>
      <c r="AH42" s="1021"/>
      <c r="AI42" s="1021"/>
      <c r="AJ42" s="1022"/>
      <c r="AK42" s="983"/>
      <c r="AL42" s="974"/>
      <c r="AM42" s="974"/>
      <c r="AN42" s="974"/>
      <c r="AO42" s="974"/>
      <c r="AP42" s="974"/>
      <c r="AQ42" s="974"/>
      <c r="AR42" s="974"/>
      <c r="AS42" s="974"/>
      <c r="AT42" s="974"/>
      <c r="AU42" s="974"/>
      <c r="AV42" s="974"/>
      <c r="AW42" s="974"/>
      <c r="AX42" s="974"/>
      <c r="AY42" s="974"/>
      <c r="AZ42" s="1041"/>
      <c r="BA42" s="1041"/>
      <c r="BB42" s="1041"/>
      <c r="BC42" s="1041"/>
      <c r="BD42" s="1041"/>
      <c r="BE42" s="975"/>
      <c r="BF42" s="975"/>
      <c r="BG42" s="975"/>
      <c r="BH42" s="975"/>
      <c r="BI42" s="976"/>
      <c r="BJ42" s="234"/>
      <c r="BK42" s="234"/>
      <c r="BL42" s="234"/>
      <c r="BM42" s="234"/>
      <c r="BN42" s="234"/>
      <c r="BO42" s="243"/>
      <c r="BP42" s="243"/>
      <c r="BQ42" s="240">
        <v>36</v>
      </c>
      <c r="BR42" s="241"/>
      <c r="BS42" s="995"/>
      <c r="BT42" s="996"/>
      <c r="BU42" s="996"/>
      <c r="BV42" s="996"/>
      <c r="BW42" s="996"/>
      <c r="BX42" s="996"/>
      <c r="BY42" s="996"/>
      <c r="BZ42" s="996"/>
      <c r="CA42" s="996"/>
      <c r="CB42" s="996"/>
      <c r="CC42" s="996"/>
      <c r="CD42" s="996"/>
      <c r="CE42" s="996"/>
      <c r="CF42" s="996"/>
      <c r="CG42" s="1017"/>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31"/>
    </row>
    <row r="43" spans="1:131" ht="26.25" customHeight="1">
      <c r="A43" s="240">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20"/>
      <c r="AG43" s="1021"/>
      <c r="AH43" s="1021"/>
      <c r="AI43" s="1021"/>
      <c r="AJ43" s="1022"/>
      <c r="AK43" s="983"/>
      <c r="AL43" s="974"/>
      <c r="AM43" s="974"/>
      <c r="AN43" s="974"/>
      <c r="AO43" s="974"/>
      <c r="AP43" s="974"/>
      <c r="AQ43" s="974"/>
      <c r="AR43" s="974"/>
      <c r="AS43" s="974"/>
      <c r="AT43" s="974"/>
      <c r="AU43" s="974"/>
      <c r="AV43" s="974"/>
      <c r="AW43" s="974"/>
      <c r="AX43" s="974"/>
      <c r="AY43" s="974"/>
      <c r="AZ43" s="1041"/>
      <c r="BA43" s="1041"/>
      <c r="BB43" s="1041"/>
      <c r="BC43" s="1041"/>
      <c r="BD43" s="1041"/>
      <c r="BE43" s="975"/>
      <c r="BF43" s="975"/>
      <c r="BG43" s="975"/>
      <c r="BH43" s="975"/>
      <c r="BI43" s="976"/>
      <c r="BJ43" s="234"/>
      <c r="BK43" s="234"/>
      <c r="BL43" s="234"/>
      <c r="BM43" s="234"/>
      <c r="BN43" s="234"/>
      <c r="BO43" s="243"/>
      <c r="BP43" s="243"/>
      <c r="BQ43" s="240">
        <v>37</v>
      </c>
      <c r="BR43" s="241"/>
      <c r="BS43" s="995"/>
      <c r="BT43" s="996"/>
      <c r="BU43" s="996"/>
      <c r="BV43" s="996"/>
      <c r="BW43" s="996"/>
      <c r="BX43" s="996"/>
      <c r="BY43" s="996"/>
      <c r="BZ43" s="996"/>
      <c r="CA43" s="996"/>
      <c r="CB43" s="996"/>
      <c r="CC43" s="996"/>
      <c r="CD43" s="996"/>
      <c r="CE43" s="996"/>
      <c r="CF43" s="996"/>
      <c r="CG43" s="1017"/>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31"/>
    </row>
    <row r="44" spans="1:131" ht="26.25" customHeight="1">
      <c r="A44" s="240">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20"/>
      <c r="AG44" s="1021"/>
      <c r="AH44" s="1021"/>
      <c r="AI44" s="1021"/>
      <c r="AJ44" s="1022"/>
      <c r="AK44" s="983"/>
      <c r="AL44" s="974"/>
      <c r="AM44" s="974"/>
      <c r="AN44" s="974"/>
      <c r="AO44" s="974"/>
      <c r="AP44" s="974"/>
      <c r="AQ44" s="974"/>
      <c r="AR44" s="974"/>
      <c r="AS44" s="974"/>
      <c r="AT44" s="974"/>
      <c r="AU44" s="974"/>
      <c r="AV44" s="974"/>
      <c r="AW44" s="974"/>
      <c r="AX44" s="974"/>
      <c r="AY44" s="974"/>
      <c r="AZ44" s="1041"/>
      <c r="BA44" s="1041"/>
      <c r="BB44" s="1041"/>
      <c r="BC44" s="1041"/>
      <c r="BD44" s="1041"/>
      <c r="BE44" s="975"/>
      <c r="BF44" s="975"/>
      <c r="BG44" s="975"/>
      <c r="BH44" s="975"/>
      <c r="BI44" s="976"/>
      <c r="BJ44" s="234"/>
      <c r="BK44" s="234"/>
      <c r="BL44" s="234"/>
      <c r="BM44" s="234"/>
      <c r="BN44" s="234"/>
      <c r="BO44" s="243"/>
      <c r="BP44" s="243"/>
      <c r="BQ44" s="240">
        <v>38</v>
      </c>
      <c r="BR44" s="241"/>
      <c r="BS44" s="995"/>
      <c r="BT44" s="996"/>
      <c r="BU44" s="996"/>
      <c r="BV44" s="996"/>
      <c r="BW44" s="996"/>
      <c r="BX44" s="996"/>
      <c r="BY44" s="996"/>
      <c r="BZ44" s="996"/>
      <c r="CA44" s="996"/>
      <c r="CB44" s="996"/>
      <c r="CC44" s="996"/>
      <c r="CD44" s="996"/>
      <c r="CE44" s="996"/>
      <c r="CF44" s="996"/>
      <c r="CG44" s="1017"/>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31"/>
    </row>
    <row r="45" spans="1:131" ht="26.25" customHeight="1">
      <c r="A45" s="240">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20"/>
      <c r="AG45" s="1021"/>
      <c r="AH45" s="1021"/>
      <c r="AI45" s="1021"/>
      <c r="AJ45" s="1022"/>
      <c r="AK45" s="983"/>
      <c r="AL45" s="974"/>
      <c r="AM45" s="974"/>
      <c r="AN45" s="974"/>
      <c r="AO45" s="974"/>
      <c r="AP45" s="974"/>
      <c r="AQ45" s="974"/>
      <c r="AR45" s="974"/>
      <c r="AS45" s="974"/>
      <c r="AT45" s="974"/>
      <c r="AU45" s="974"/>
      <c r="AV45" s="974"/>
      <c r="AW45" s="974"/>
      <c r="AX45" s="974"/>
      <c r="AY45" s="974"/>
      <c r="AZ45" s="1041"/>
      <c r="BA45" s="1041"/>
      <c r="BB45" s="1041"/>
      <c r="BC45" s="1041"/>
      <c r="BD45" s="1041"/>
      <c r="BE45" s="975"/>
      <c r="BF45" s="975"/>
      <c r="BG45" s="975"/>
      <c r="BH45" s="975"/>
      <c r="BI45" s="976"/>
      <c r="BJ45" s="234"/>
      <c r="BK45" s="234"/>
      <c r="BL45" s="234"/>
      <c r="BM45" s="234"/>
      <c r="BN45" s="234"/>
      <c r="BO45" s="243"/>
      <c r="BP45" s="243"/>
      <c r="BQ45" s="240">
        <v>39</v>
      </c>
      <c r="BR45" s="241"/>
      <c r="BS45" s="995"/>
      <c r="BT45" s="996"/>
      <c r="BU45" s="996"/>
      <c r="BV45" s="996"/>
      <c r="BW45" s="996"/>
      <c r="BX45" s="996"/>
      <c r="BY45" s="996"/>
      <c r="BZ45" s="996"/>
      <c r="CA45" s="996"/>
      <c r="CB45" s="996"/>
      <c r="CC45" s="996"/>
      <c r="CD45" s="996"/>
      <c r="CE45" s="996"/>
      <c r="CF45" s="996"/>
      <c r="CG45" s="1017"/>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31"/>
    </row>
    <row r="46" spans="1:131" ht="26.25" customHeight="1">
      <c r="A46" s="240">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20"/>
      <c r="AG46" s="1021"/>
      <c r="AH46" s="1021"/>
      <c r="AI46" s="1021"/>
      <c r="AJ46" s="1022"/>
      <c r="AK46" s="983"/>
      <c r="AL46" s="974"/>
      <c r="AM46" s="974"/>
      <c r="AN46" s="974"/>
      <c r="AO46" s="974"/>
      <c r="AP46" s="974"/>
      <c r="AQ46" s="974"/>
      <c r="AR46" s="974"/>
      <c r="AS46" s="974"/>
      <c r="AT46" s="974"/>
      <c r="AU46" s="974"/>
      <c r="AV46" s="974"/>
      <c r="AW46" s="974"/>
      <c r="AX46" s="974"/>
      <c r="AY46" s="974"/>
      <c r="AZ46" s="1041"/>
      <c r="BA46" s="1041"/>
      <c r="BB46" s="1041"/>
      <c r="BC46" s="1041"/>
      <c r="BD46" s="1041"/>
      <c r="BE46" s="975"/>
      <c r="BF46" s="975"/>
      <c r="BG46" s="975"/>
      <c r="BH46" s="975"/>
      <c r="BI46" s="976"/>
      <c r="BJ46" s="234"/>
      <c r="BK46" s="234"/>
      <c r="BL46" s="234"/>
      <c r="BM46" s="234"/>
      <c r="BN46" s="234"/>
      <c r="BO46" s="243"/>
      <c r="BP46" s="243"/>
      <c r="BQ46" s="240">
        <v>40</v>
      </c>
      <c r="BR46" s="241"/>
      <c r="BS46" s="995"/>
      <c r="BT46" s="996"/>
      <c r="BU46" s="996"/>
      <c r="BV46" s="996"/>
      <c r="BW46" s="996"/>
      <c r="BX46" s="996"/>
      <c r="BY46" s="996"/>
      <c r="BZ46" s="996"/>
      <c r="CA46" s="996"/>
      <c r="CB46" s="996"/>
      <c r="CC46" s="996"/>
      <c r="CD46" s="996"/>
      <c r="CE46" s="996"/>
      <c r="CF46" s="996"/>
      <c r="CG46" s="1017"/>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31"/>
    </row>
    <row r="47" spans="1:131" ht="26.25" customHeight="1">
      <c r="A47" s="240">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20"/>
      <c r="AG47" s="1021"/>
      <c r="AH47" s="1021"/>
      <c r="AI47" s="1021"/>
      <c r="AJ47" s="1022"/>
      <c r="AK47" s="983"/>
      <c r="AL47" s="974"/>
      <c r="AM47" s="974"/>
      <c r="AN47" s="974"/>
      <c r="AO47" s="974"/>
      <c r="AP47" s="974"/>
      <c r="AQ47" s="974"/>
      <c r="AR47" s="974"/>
      <c r="AS47" s="974"/>
      <c r="AT47" s="974"/>
      <c r="AU47" s="974"/>
      <c r="AV47" s="974"/>
      <c r="AW47" s="974"/>
      <c r="AX47" s="974"/>
      <c r="AY47" s="974"/>
      <c r="AZ47" s="1041"/>
      <c r="BA47" s="1041"/>
      <c r="BB47" s="1041"/>
      <c r="BC47" s="1041"/>
      <c r="BD47" s="1041"/>
      <c r="BE47" s="975"/>
      <c r="BF47" s="975"/>
      <c r="BG47" s="975"/>
      <c r="BH47" s="975"/>
      <c r="BI47" s="976"/>
      <c r="BJ47" s="234"/>
      <c r="BK47" s="234"/>
      <c r="BL47" s="234"/>
      <c r="BM47" s="234"/>
      <c r="BN47" s="234"/>
      <c r="BO47" s="243"/>
      <c r="BP47" s="243"/>
      <c r="BQ47" s="240">
        <v>41</v>
      </c>
      <c r="BR47" s="241"/>
      <c r="BS47" s="995"/>
      <c r="BT47" s="996"/>
      <c r="BU47" s="996"/>
      <c r="BV47" s="996"/>
      <c r="BW47" s="996"/>
      <c r="BX47" s="996"/>
      <c r="BY47" s="996"/>
      <c r="BZ47" s="996"/>
      <c r="CA47" s="996"/>
      <c r="CB47" s="996"/>
      <c r="CC47" s="996"/>
      <c r="CD47" s="996"/>
      <c r="CE47" s="996"/>
      <c r="CF47" s="996"/>
      <c r="CG47" s="1017"/>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31"/>
    </row>
    <row r="48" spans="1:131" ht="26.25" customHeight="1">
      <c r="A48" s="240">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20"/>
      <c r="AG48" s="1021"/>
      <c r="AH48" s="1021"/>
      <c r="AI48" s="1021"/>
      <c r="AJ48" s="1022"/>
      <c r="AK48" s="983"/>
      <c r="AL48" s="974"/>
      <c r="AM48" s="974"/>
      <c r="AN48" s="974"/>
      <c r="AO48" s="974"/>
      <c r="AP48" s="974"/>
      <c r="AQ48" s="974"/>
      <c r="AR48" s="974"/>
      <c r="AS48" s="974"/>
      <c r="AT48" s="974"/>
      <c r="AU48" s="974"/>
      <c r="AV48" s="974"/>
      <c r="AW48" s="974"/>
      <c r="AX48" s="974"/>
      <c r="AY48" s="974"/>
      <c r="AZ48" s="1041"/>
      <c r="BA48" s="1041"/>
      <c r="BB48" s="1041"/>
      <c r="BC48" s="1041"/>
      <c r="BD48" s="1041"/>
      <c r="BE48" s="975"/>
      <c r="BF48" s="975"/>
      <c r="BG48" s="975"/>
      <c r="BH48" s="975"/>
      <c r="BI48" s="976"/>
      <c r="BJ48" s="234"/>
      <c r="BK48" s="234"/>
      <c r="BL48" s="234"/>
      <c r="BM48" s="234"/>
      <c r="BN48" s="234"/>
      <c r="BO48" s="243"/>
      <c r="BP48" s="243"/>
      <c r="BQ48" s="240">
        <v>42</v>
      </c>
      <c r="BR48" s="241"/>
      <c r="BS48" s="995"/>
      <c r="BT48" s="996"/>
      <c r="BU48" s="996"/>
      <c r="BV48" s="996"/>
      <c r="BW48" s="996"/>
      <c r="BX48" s="996"/>
      <c r="BY48" s="996"/>
      <c r="BZ48" s="996"/>
      <c r="CA48" s="996"/>
      <c r="CB48" s="996"/>
      <c r="CC48" s="996"/>
      <c r="CD48" s="996"/>
      <c r="CE48" s="996"/>
      <c r="CF48" s="996"/>
      <c r="CG48" s="1017"/>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31"/>
    </row>
    <row r="49" spans="1:131" ht="26.25" customHeight="1">
      <c r="A49" s="240">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20"/>
      <c r="AG49" s="1021"/>
      <c r="AH49" s="1021"/>
      <c r="AI49" s="1021"/>
      <c r="AJ49" s="1022"/>
      <c r="AK49" s="983"/>
      <c r="AL49" s="974"/>
      <c r="AM49" s="974"/>
      <c r="AN49" s="974"/>
      <c r="AO49" s="974"/>
      <c r="AP49" s="974"/>
      <c r="AQ49" s="974"/>
      <c r="AR49" s="974"/>
      <c r="AS49" s="974"/>
      <c r="AT49" s="974"/>
      <c r="AU49" s="974"/>
      <c r="AV49" s="974"/>
      <c r="AW49" s="974"/>
      <c r="AX49" s="974"/>
      <c r="AY49" s="974"/>
      <c r="AZ49" s="1041"/>
      <c r="BA49" s="1041"/>
      <c r="BB49" s="1041"/>
      <c r="BC49" s="1041"/>
      <c r="BD49" s="1041"/>
      <c r="BE49" s="975"/>
      <c r="BF49" s="975"/>
      <c r="BG49" s="975"/>
      <c r="BH49" s="975"/>
      <c r="BI49" s="976"/>
      <c r="BJ49" s="234"/>
      <c r="BK49" s="234"/>
      <c r="BL49" s="234"/>
      <c r="BM49" s="234"/>
      <c r="BN49" s="234"/>
      <c r="BO49" s="243"/>
      <c r="BP49" s="243"/>
      <c r="BQ49" s="240">
        <v>43</v>
      </c>
      <c r="BR49" s="241"/>
      <c r="BS49" s="995"/>
      <c r="BT49" s="996"/>
      <c r="BU49" s="996"/>
      <c r="BV49" s="996"/>
      <c r="BW49" s="996"/>
      <c r="BX49" s="996"/>
      <c r="BY49" s="996"/>
      <c r="BZ49" s="996"/>
      <c r="CA49" s="996"/>
      <c r="CB49" s="996"/>
      <c r="CC49" s="996"/>
      <c r="CD49" s="996"/>
      <c r="CE49" s="996"/>
      <c r="CF49" s="996"/>
      <c r="CG49" s="1017"/>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31"/>
    </row>
    <row r="50" spans="1:131" ht="26.25" customHeight="1">
      <c r="A50" s="240">
        <v>23</v>
      </c>
      <c r="B50" s="1036"/>
      <c r="C50" s="1037"/>
      <c r="D50" s="1037"/>
      <c r="E50" s="1037"/>
      <c r="F50" s="1037"/>
      <c r="G50" s="1037"/>
      <c r="H50" s="1037"/>
      <c r="I50" s="1037"/>
      <c r="J50" s="1037"/>
      <c r="K50" s="1037"/>
      <c r="L50" s="1037"/>
      <c r="M50" s="1037"/>
      <c r="N50" s="1037"/>
      <c r="O50" s="1037"/>
      <c r="P50" s="1038"/>
      <c r="Q50" s="1039"/>
      <c r="R50" s="1024"/>
      <c r="S50" s="1024"/>
      <c r="T50" s="1024"/>
      <c r="U50" s="1024"/>
      <c r="V50" s="1024"/>
      <c r="W50" s="1024"/>
      <c r="X50" s="1024"/>
      <c r="Y50" s="1024"/>
      <c r="Z50" s="1024"/>
      <c r="AA50" s="1024"/>
      <c r="AB50" s="1024"/>
      <c r="AC50" s="1024"/>
      <c r="AD50" s="1024"/>
      <c r="AE50" s="1040"/>
      <c r="AF50" s="1020"/>
      <c r="AG50" s="1021"/>
      <c r="AH50" s="1021"/>
      <c r="AI50" s="1021"/>
      <c r="AJ50" s="1022"/>
      <c r="AK50" s="1023"/>
      <c r="AL50" s="1024"/>
      <c r="AM50" s="1024"/>
      <c r="AN50" s="1024"/>
      <c r="AO50" s="1024"/>
      <c r="AP50" s="1024"/>
      <c r="AQ50" s="1024"/>
      <c r="AR50" s="1024"/>
      <c r="AS50" s="1024"/>
      <c r="AT50" s="1024"/>
      <c r="AU50" s="1024"/>
      <c r="AV50" s="1024"/>
      <c r="AW50" s="1024"/>
      <c r="AX50" s="1024"/>
      <c r="AY50" s="1024"/>
      <c r="AZ50" s="1025"/>
      <c r="BA50" s="1025"/>
      <c r="BB50" s="1025"/>
      <c r="BC50" s="1025"/>
      <c r="BD50" s="1025"/>
      <c r="BE50" s="975"/>
      <c r="BF50" s="975"/>
      <c r="BG50" s="975"/>
      <c r="BH50" s="975"/>
      <c r="BI50" s="976"/>
      <c r="BJ50" s="234"/>
      <c r="BK50" s="234"/>
      <c r="BL50" s="234"/>
      <c r="BM50" s="234"/>
      <c r="BN50" s="234"/>
      <c r="BO50" s="243"/>
      <c r="BP50" s="243"/>
      <c r="BQ50" s="240">
        <v>44</v>
      </c>
      <c r="BR50" s="241"/>
      <c r="BS50" s="995"/>
      <c r="BT50" s="996"/>
      <c r="BU50" s="996"/>
      <c r="BV50" s="996"/>
      <c r="BW50" s="996"/>
      <c r="BX50" s="996"/>
      <c r="BY50" s="996"/>
      <c r="BZ50" s="996"/>
      <c r="CA50" s="996"/>
      <c r="CB50" s="996"/>
      <c r="CC50" s="996"/>
      <c r="CD50" s="996"/>
      <c r="CE50" s="996"/>
      <c r="CF50" s="996"/>
      <c r="CG50" s="1017"/>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31"/>
    </row>
    <row r="51" spans="1:131" ht="26.25" customHeight="1">
      <c r="A51" s="240">
        <v>24</v>
      </c>
      <c r="B51" s="1036"/>
      <c r="C51" s="1037"/>
      <c r="D51" s="1037"/>
      <c r="E51" s="1037"/>
      <c r="F51" s="1037"/>
      <c r="G51" s="1037"/>
      <c r="H51" s="1037"/>
      <c r="I51" s="1037"/>
      <c r="J51" s="1037"/>
      <c r="K51" s="1037"/>
      <c r="L51" s="1037"/>
      <c r="M51" s="1037"/>
      <c r="N51" s="1037"/>
      <c r="O51" s="1037"/>
      <c r="P51" s="1038"/>
      <c r="Q51" s="1039"/>
      <c r="R51" s="1024"/>
      <c r="S51" s="1024"/>
      <c r="T51" s="1024"/>
      <c r="U51" s="1024"/>
      <c r="V51" s="1024"/>
      <c r="W51" s="1024"/>
      <c r="X51" s="1024"/>
      <c r="Y51" s="1024"/>
      <c r="Z51" s="1024"/>
      <c r="AA51" s="1024"/>
      <c r="AB51" s="1024"/>
      <c r="AC51" s="1024"/>
      <c r="AD51" s="1024"/>
      <c r="AE51" s="1040"/>
      <c r="AF51" s="1020"/>
      <c r="AG51" s="1021"/>
      <c r="AH51" s="1021"/>
      <c r="AI51" s="1021"/>
      <c r="AJ51" s="1022"/>
      <c r="AK51" s="1023"/>
      <c r="AL51" s="1024"/>
      <c r="AM51" s="1024"/>
      <c r="AN51" s="1024"/>
      <c r="AO51" s="1024"/>
      <c r="AP51" s="1024"/>
      <c r="AQ51" s="1024"/>
      <c r="AR51" s="1024"/>
      <c r="AS51" s="1024"/>
      <c r="AT51" s="1024"/>
      <c r="AU51" s="1024"/>
      <c r="AV51" s="1024"/>
      <c r="AW51" s="1024"/>
      <c r="AX51" s="1024"/>
      <c r="AY51" s="1024"/>
      <c r="AZ51" s="1025"/>
      <c r="BA51" s="1025"/>
      <c r="BB51" s="1025"/>
      <c r="BC51" s="1025"/>
      <c r="BD51" s="1025"/>
      <c r="BE51" s="975"/>
      <c r="BF51" s="975"/>
      <c r="BG51" s="975"/>
      <c r="BH51" s="975"/>
      <c r="BI51" s="976"/>
      <c r="BJ51" s="234"/>
      <c r="BK51" s="234"/>
      <c r="BL51" s="234"/>
      <c r="BM51" s="234"/>
      <c r="BN51" s="234"/>
      <c r="BO51" s="243"/>
      <c r="BP51" s="243"/>
      <c r="BQ51" s="240">
        <v>45</v>
      </c>
      <c r="BR51" s="241"/>
      <c r="BS51" s="995"/>
      <c r="BT51" s="996"/>
      <c r="BU51" s="996"/>
      <c r="BV51" s="996"/>
      <c r="BW51" s="996"/>
      <c r="BX51" s="996"/>
      <c r="BY51" s="996"/>
      <c r="BZ51" s="996"/>
      <c r="CA51" s="996"/>
      <c r="CB51" s="996"/>
      <c r="CC51" s="996"/>
      <c r="CD51" s="996"/>
      <c r="CE51" s="996"/>
      <c r="CF51" s="996"/>
      <c r="CG51" s="1017"/>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31"/>
    </row>
    <row r="52" spans="1:131" ht="26.25" customHeight="1">
      <c r="A52" s="240">
        <v>25</v>
      </c>
      <c r="B52" s="1036"/>
      <c r="C52" s="1037"/>
      <c r="D52" s="1037"/>
      <c r="E52" s="1037"/>
      <c r="F52" s="1037"/>
      <c r="G52" s="1037"/>
      <c r="H52" s="1037"/>
      <c r="I52" s="1037"/>
      <c r="J52" s="1037"/>
      <c r="K52" s="1037"/>
      <c r="L52" s="1037"/>
      <c r="M52" s="1037"/>
      <c r="N52" s="1037"/>
      <c r="O52" s="1037"/>
      <c r="P52" s="1038"/>
      <c r="Q52" s="1039"/>
      <c r="R52" s="1024"/>
      <c r="S52" s="1024"/>
      <c r="T52" s="1024"/>
      <c r="U52" s="1024"/>
      <c r="V52" s="1024"/>
      <c r="W52" s="1024"/>
      <c r="X52" s="1024"/>
      <c r="Y52" s="1024"/>
      <c r="Z52" s="1024"/>
      <c r="AA52" s="1024"/>
      <c r="AB52" s="1024"/>
      <c r="AC52" s="1024"/>
      <c r="AD52" s="1024"/>
      <c r="AE52" s="1040"/>
      <c r="AF52" s="1020"/>
      <c r="AG52" s="1021"/>
      <c r="AH52" s="1021"/>
      <c r="AI52" s="1021"/>
      <c r="AJ52" s="1022"/>
      <c r="AK52" s="1023"/>
      <c r="AL52" s="1024"/>
      <c r="AM52" s="1024"/>
      <c r="AN52" s="1024"/>
      <c r="AO52" s="1024"/>
      <c r="AP52" s="1024"/>
      <c r="AQ52" s="1024"/>
      <c r="AR52" s="1024"/>
      <c r="AS52" s="1024"/>
      <c r="AT52" s="1024"/>
      <c r="AU52" s="1024"/>
      <c r="AV52" s="1024"/>
      <c r="AW52" s="1024"/>
      <c r="AX52" s="1024"/>
      <c r="AY52" s="1024"/>
      <c r="AZ52" s="1025"/>
      <c r="BA52" s="1025"/>
      <c r="BB52" s="1025"/>
      <c r="BC52" s="1025"/>
      <c r="BD52" s="1025"/>
      <c r="BE52" s="975"/>
      <c r="BF52" s="975"/>
      <c r="BG52" s="975"/>
      <c r="BH52" s="975"/>
      <c r="BI52" s="976"/>
      <c r="BJ52" s="234"/>
      <c r="BK52" s="234"/>
      <c r="BL52" s="234"/>
      <c r="BM52" s="234"/>
      <c r="BN52" s="234"/>
      <c r="BO52" s="243"/>
      <c r="BP52" s="243"/>
      <c r="BQ52" s="240">
        <v>46</v>
      </c>
      <c r="BR52" s="241"/>
      <c r="BS52" s="995"/>
      <c r="BT52" s="996"/>
      <c r="BU52" s="996"/>
      <c r="BV52" s="996"/>
      <c r="BW52" s="996"/>
      <c r="BX52" s="996"/>
      <c r="BY52" s="996"/>
      <c r="BZ52" s="996"/>
      <c r="CA52" s="996"/>
      <c r="CB52" s="996"/>
      <c r="CC52" s="996"/>
      <c r="CD52" s="996"/>
      <c r="CE52" s="996"/>
      <c r="CF52" s="996"/>
      <c r="CG52" s="1017"/>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31"/>
    </row>
    <row r="53" spans="1:131" ht="26.25" customHeight="1">
      <c r="A53" s="240">
        <v>26</v>
      </c>
      <c r="B53" s="1036"/>
      <c r="C53" s="1037"/>
      <c r="D53" s="1037"/>
      <c r="E53" s="1037"/>
      <c r="F53" s="1037"/>
      <c r="G53" s="1037"/>
      <c r="H53" s="1037"/>
      <c r="I53" s="1037"/>
      <c r="J53" s="1037"/>
      <c r="K53" s="1037"/>
      <c r="L53" s="1037"/>
      <c r="M53" s="1037"/>
      <c r="N53" s="1037"/>
      <c r="O53" s="1037"/>
      <c r="P53" s="1038"/>
      <c r="Q53" s="1039"/>
      <c r="R53" s="1024"/>
      <c r="S53" s="1024"/>
      <c r="T53" s="1024"/>
      <c r="U53" s="1024"/>
      <c r="V53" s="1024"/>
      <c r="W53" s="1024"/>
      <c r="X53" s="1024"/>
      <c r="Y53" s="1024"/>
      <c r="Z53" s="1024"/>
      <c r="AA53" s="1024"/>
      <c r="AB53" s="1024"/>
      <c r="AC53" s="1024"/>
      <c r="AD53" s="1024"/>
      <c r="AE53" s="1040"/>
      <c r="AF53" s="1020"/>
      <c r="AG53" s="1021"/>
      <c r="AH53" s="1021"/>
      <c r="AI53" s="1021"/>
      <c r="AJ53" s="1022"/>
      <c r="AK53" s="1023"/>
      <c r="AL53" s="1024"/>
      <c r="AM53" s="1024"/>
      <c r="AN53" s="1024"/>
      <c r="AO53" s="1024"/>
      <c r="AP53" s="1024"/>
      <c r="AQ53" s="1024"/>
      <c r="AR53" s="1024"/>
      <c r="AS53" s="1024"/>
      <c r="AT53" s="1024"/>
      <c r="AU53" s="1024"/>
      <c r="AV53" s="1024"/>
      <c r="AW53" s="1024"/>
      <c r="AX53" s="1024"/>
      <c r="AY53" s="1024"/>
      <c r="AZ53" s="1025"/>
      <c r="BA53" s="1025"/>
      <c r="BB53" s="1025"/>
      <c r="BC53" s="1025"/>
      <c r="BD53" s="1025"/>
      <c r="BE53" s="975"/>
      <c r="BF53" s="975"/>
      <c r="BG53" s="975"/>
      <c r="BH53" s="975"/>
      <c r="BI53" s="976"/>
      <c r="BJ53" s="234"/>
      <c r="BK53" s="234"/>
      <c r="BL53" s="234"/>
      <c r="BM53" s="234"/>
      <c r="BN53" s="234"/>
      <c r="BO53" s="243"/>
      <c r="BP53" s="243"/>
      <c r="BQ53" s="240">
        <v>47</v>
      </c>
      <c r="BR53" s="241"/>
      <c r="BS53" s="995"/>
      <c r="BT53" s="996"/>
      <c r="BU53" s="996"/>
      <c r="BV53" s="996"/>
      <c r="BW53" s="996"/>
      <c r="BX53" s="996"/>
      <c r="BY53" s="996"/>
      <c r="BZ53" s="996"/>
      <c r="CA53" s="996"/>
      <c r="CB53" s="996"/>
      <c r="CC53" s="996"/>
      <c r="CD53" s="996"/>
      <c r="CE53" s="996"/>
      <c r="CF53" s="996"/>
      <c r="CG53" s="1017"/>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31"/>
    </row>
    <row r="54" spans="1:131" ht="26.25" customHeight="1">
      <c r="A54" s="240">
        <v>27</v>
      </c>
      <c r="B54" s="1036"/>
      <c r="C54" s="1037"/>
      <c r="D54" s="1037"/>
      <c r="E54" s="1037"/>
      <c r="F54" s="1037"/>
      <c r="G54" s="1037"/>
      <c r="H54" s="1037"/>
      <c r="I54" s="1037"/>
      <c r="J54" s="1037"/>
      <c r="K54" s="1037"/>
      <c r="L54" s="1037"/>
      <c r="M54" s="1037"/>
      <c r="N54" s="1037"/>
      <c r="O54" s="1037"/>
      <c r="P54" s="1038"/>
      <c r="Q54" s="1039"/>
      <c r="R54" s="1024"/>
      <c r="S54" s="1024"/>
      <c r="T54" s="1024"/>
      <c r="U54" s="1024"/>
      <c r="V54" s="1024"/>
      <c r="W54" s="1024"/>
      <c r="X54" s="1024"/>
      <c r="Y54" s="1024"/>
      <c r="Z54" s="1024"/>
      <c r="AA54" s="1024"/>
      <c r="AB54" s="1024"/>
      <c r="AC54" s="1024"/>
      <c r="AD54" s="1024"/>
      <c r="AE54" s="1040"/>
      <c r="AF54" s="1020"/>
      <c r="AG54" s="1021"/>
      <c r="AH54" s="1021"/>
      <c r="AI54" s="1021"/>
      <c r="AJ54" s="1022"/>
      <c r="AK54" s="1023"/>
      <c r="AL54" s="1024"/>
      <c r="AM54" s="1024"/>
      <c r="AN54" s="1024"/>
      <c r="AO54" s="1024"/>
      <c r="AP54" s="1024"/>
      <c r="AQ54" s="1024"/>
      <c r="AR54" s="1024"/>
      <c r="AS54" s="1024"/>
      <c r="AT54" s="1024"/>
      <c r="AU54" s="1024"/>
      <c r="AV54" s="1024"/>
      <c r="AW54" s="1024"/>
      <c r="AX54" s="1024"/>
      <c r="AY54" s="1024"/>
      <c r="AZ54" s="1025"/>
      <c r="BA54" s="1025"/>
      <c r="BB54" s="1025"/>
      <c r="BC54" s="1025"/>
      <c r="BD54" s="1025"/>
      <c r="BE54" s="975"/>
      <c r="BF54" s="975"/>
      <c r="BG54" s="975"/>
      <c r="BH54" s="975"/>
      <c r="BI54" s="976"/>
      <c r="BJ54" s="234"/>
      <c r="BK54" s="234"/>
      <c r="BL54" s="234"/>
      <c r="BM54" s="234"/>
      <c r="BN54" s="234"/>
      <c r="BO54" s="243"/>
      <c r="BP54" s="243"/>
      <c r="BQ54" s="240">
        <v>48</v>
      </c>
      <c r="BR54" s="241"/>
      <c r="BS54" s="995"/>
      <c r="BT54" s="996"/>
      <c r="BU54" s="996"/>
      <c r="BV54" s="996"/>
      <c r="BW54" s="996"/>
      <c r="BX54" s="996"/>
      <c r="BY54" s="996"/>
      <c r="BZ54" s="996"/>
      <c r="CA54" s="996"/>
      <c r="CB54" s="996"/>
      <c r="CC54" s="996"/>
      <c r="CD54" s="996"/>
      <c r="CE54" s="996"/>
      <c r="CF54" s="996"/>
      <c r="CG54" s="1017"/>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31"/>
    </row>
    <row r="55" spans="1:131" ht="26.25" customHeight="1">
      <c r="A55" s="240">
        <v>28</v>
      </c>
      <c r="B55" s="1036"/>
      <c r="C55" s="1037"/>
      <c r="D55" s="1037"/>
      <c r="E55" s="1037"/>
      <c r="F55" s="1037"/>
      <c r="G55" s="1037"/>
      <c r="H55" s="1037"/>
      <c r="I55" s="1037"/>
      <c r="J55" s="1037"/>
      <c r="K55" s="1037"/>
      <c r="L55" s="1037"/>
      <c r="M55" s="1037"/>
      <c r="N55" s="1037"/>
      <c r="O55" s="1037"/>
      <c r="P55" s="1038"/>
      <c r="Q55" s="1039"/>
      <c r="R55" s="1024"/>
      <c r="S55" s="1024"/>
      <c r="T55" s="1024"/>
      <c r="U55" s="1024"/>
      <c r="V55" s="1024"/>
      <c r="W55" s="1024"/>
      <c r="X55" s="1024"/>
      <c r="Y55" s="1024"/>
      <c r="Z55" s="1024"/>
      <c r="AA55" s="1024"/>
      <c r="AB55" s="1024"/>
      <c r="AC55" s="1024"/>
      <c r="AD55" s="1024"/>
      <c r="AE55" s="1040"/>
      <c r="AF55" s="1020"/>
      <c r="AG55" s="1021"/>
      <c r="AH55" s="1021"/>
      <c r="AI55" s="1021"/>
      <c r="AJ55" s="1022"/>
      <c r="AK55" s="1023"/>
      <c r="AL55" s="1024"/>
      <c r="AM55" s="1024"/>
      <c r="AN55" s="1024"/>
      <c r="AO55" s="1024"/>
      <c r="AP55" s="1024"/>
      <c r="AQ55" s="1024"/>
      <c r="AR55" s="1024"/>
      <c r="AS55" s="1024"/>
      <c r="AT55" s="1024"/>
      <c r="AU55" s="1024"/>
      <c r="AV55" s="1024"/>
      <c r="AW55" s="1024"/>
      <c r="AX55" s="1024"/>
      <c r="AY55" s="1024"/>
      <c r="AZ55" s="1025"/>
      <c r="BA55" s="1025"/>
      <c r="BB55" s="1025"/>
      <c r="BC55" s="1025"/>
      <c r="BD55" s="1025"/>
      <c r="BE55" s="975"/>
      <c r="BF55" s="975"/>
      <c r="BG55" s="975"/>
      <c r="BH55" s="975"/>
      <c r="BI55" s="976"/>
      <c r="BJ55" s="234"/>
      <c r="BK55" s="234"/>
      <c r="BL55" s="234"/>
      <c r="BM55" s="234"/>
      <c r="BN55" s="234"/>
      <c r="BO55" s="243"/>
      <c r="BP55" s="243"/>
      <c r="BQ55" s="240">
        <v>49</v>
      </c>
      <c r="BR55" s="241"/>
      <c r="BS55" s="995"/>
      <c r="BT55" s="996"/>
      <c r="BU55" s="996"/>
      <c r="BV55" s="996"/>
      <c r="BW55" s="996"/>
      <c r="BX55" s="996"/>
      <c r="BY55" s="996"/>
      <c r="BZ55" s="996"/>
      <c r="CA55" s="996"/>
      <c r="CB55" s="996"/>
      <c r="CC55" s="996"/>
      <c r="CD55" s="996"/>
      <c r="CE55" s="996"/>
      <c r="CF55" s="996"/>
      <c r="CG55" s="1017"/>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31"/>
    </row>
    <row r="56" spans="1:131" ht="26.25" customHeight="1">
      <c r="A56" s="240">
        <v>29</v>
      </c>
      <c r="B56" s="1036"/>
      <c r="C56" s="1037"/>
      <c r="D56" s="1037"/>
      <c r="E56" s="1037"/>
      <c r="F56" s="1037"/>
      <c r="G56" s="1037"/>
      <c r="H56" s="1037"/>
      <c r="I56" s="1037"/>
      <c r="J56" s="1037"/>
      <c r="K56" s="1037"/>
      <c r="L56" s="1037"/>
      <c r="M56" s="1037"/>
      <c r="N56" s="1037"/>
      <c r="O56" s="1037"/>
      <c r="P56" s="1038"/>
      <c r="Q56" s="1039"/>
      <c r="R56" s="1024"/>
      <c r="S56" s="1024"/>
      <c r="T56" s="1024"/>
      <c r="U56" s="1024"/>
      <c r="V56" s="1024"/>
      <c r="W56" s="1024"/>
      <c r="X56" s="1024"/>
      <c r="Y56" s="1024"/>
      <c r="Z56" s="1024"/>
      <c r="AA56" s="1024"/>
      <c r="AB56" s="1024"/>
      <c r="AC56" s="1024"/>
      <c r="AD56" s="1024"/>
      <c r="AE56" s="1040"/>
      <c r="AF56" s="1020"/>
      <c r="AG56" s="1021"/>
      <c r="AH56" s="1021"/>
      <c r="AI56" s="1021"/>
      <c r="AJ56" s="1022"/>
      <c r="AK56" s="1023"/>
      <c r="AL56" s="1024"/>
      <c r="AM56" s="1024"/>
      <c r="AN56" s="1024"/>
      <c r="AO56" s="1024"/>
      <c r="AP56" s="1024"/>
      <c r="AQ56" s="1024"/>
      <c r="AR56" s="1024"/>
      <c r="AS56" s="1024"/>
      <c r="AT56" s="1024"/>
      <c r="AU56" s="1024"/>
      <c r="AV56" s="1024"/>
      <c r="AW56" s="1024"/>
      <c r="AX56" s="1024"/>
      <c r="AY56" s="1024"/>
      <c r="AZ56" s="1025"/>
      <c r="BA56" s="1025"/>
      <c r="BB56" s="1025"/>
      <c r="BC56" s="1025"/>
      <c r="BD56" s="1025"/>
      <c r="BE56" s="975"/>
      <c r="BF56" s="975"/>
      <c r="BG56" s="975"/>
      <c r="BH56" s="975"/>
      <c r="BI56" s="976"/>
      <c r="BJ56" s="234"/>
      <c r="BK56" s="234"/>
      <c r="BL56" s="234"/>
      <c r="BM56" s="234"/>
      <c r="BN56" s="234"/>
      <c r="BO56" s="243"/>
      <c r="BP56" s="243"/>
      <c r="BQ56" s="240">
        <v>50</v>
      </c>
      <c r="BR56" s="241"/>
      <c r="BS56" s="995"/>
      <c r="BT56" s="996"/>
      <c r="BU56" s="996"/>
      <c r="BV56" s="996"/>
      <c r="BW56" s="996"/>
      <c r="BX56" s="996"/>
      <c r="BY56" s="996"/>
      <c r="BZ56" s="996"/>
      <c r="CA56" s="996"/>
      <c r="CB56" s="996"/>
      <c r="CC56" s="996"/>
      <c r="CD56" s="996"/>
      <c r="CE56" s="996"/>
      <c r="CF56" s="996"/>
      <c r="CG56" s="1017"/>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31"/>
    </row>
    <row r="57" spans="1:131" ht="26.25" customHeight="1">
      <c r="A57" s="240">
        <v>30</v>
      </c>
      <c r="B57" s="1036"/>
      <c r="C57" s="1037"/>
      <c r="D57" s="1037"/>
      <c r="E57" s="1037"/>
      <c r="F57" s="1037"/>
      <c r="G57" s="1037"/>
      <c r="H57" s="1037"/>
      <c r="I57" s="1037"/>
      <c r="J57" s="1037"/>
      <c r="K57" s="1037"/>
      <c r="L57" s="1037"/>
      <c r="M57" s="1037"/>
      <c r="N57" s="1037"/>
      <c r="O57" s="1037"/>
      <c r="P57" s="1038"/>
      <c r="Q57" s="1039"/>
      <c r="R57" s="1024"/>
      <c r="S57" s="1024"/>
      <c r="T57" s="1024"/>
      <c r="U57" s="1024"/>
      <c r="V57" s="1024"/>
      <c r="W57" s="1024"/>
      <c r="X57" s="1024"/>
      <c r="Y57" s="1024"/>
      <c r="Z57" s="1024"/>
      <c r="AA57" s="1024"/>
      <c r="AB57" s="1024"/>
      <c r="AC57" s="1024"/>
      <c r="AD57" s="1024"/>
      <c r="AE57" s="1040"/>
      <c r="AF57" s="1020"/>
      <c r="AG57" s="1021"/>
      <c r="AH57" s="1021"/>
      <c r="AI57" s="1021"/>
      <c r="AJ57" s="1022"/>
      <c r="AK57" s="1023"/>
      <c r="AL57" s="1024"/>
      <c r="AM57" s="1024"/>
      <c r="AN57" s="1024"/>
      <c r="AO57" s="1024"/>
      <c r="AP57" s="1024"/>
      <c r="AQ57" s="1024"/>
      <c r="AR57" s="1024"/>
      <c r="AS57" s="1024"/>
      <c r="AT57" s="1024"/>
      <c r="AU57" s="1024"/>
      <c r="AV57" s="1024"/>
      <c r="AW57" s="1024"/>
      <c r="AX57" s="1024"/>
      <c r="AY57" s="1024"/>
      <c r="AZ57" s="1025"/>
      <c r="BA57" s="1025"/>
      <c r="BB57" s="1025"/>
      <c r="BC57" s="1025"/>
      <c r="BD57" s="1025"/>
      <c r="BE57" s="975"/>
      <c r="BF57" s="975"/>
      <c r="BG57" s="975"/>
      <c r="BH57" s="975"/>
      <c r="BI57" s="976"/>
      <c r="BJ57" s="234"/>
      <c r="BK57" s="234"/>
      <c r="BL57" s="234"/>
      <c r="BM57" s="234"/>
      <c r="BN57" s="234"/>
      <c r="BO57" s="243"/>
      <c r="BP57" s="243"/>
      <c r="BQ57" s="240">
        <v>51</v>
      </c>
      <c r="BR57" s="241"/>
      <c r="BS57" s="995"/>
      <c r="BT57" s="996"/>
      <c r="BU57" s="996"/>
      <c r="BV57" s="996"/>
      <c r="BW57" s="996"/>
      <c r="BX57" s="996"/>
      <c r="BY57" s="996"/>
      <c r="BZ57" s="996"/>
      <c r="CA57" s="996"/>
      <c r="CB57" s="996"/>
      <c r="CC57" s="996"/>
      <c r="CD57" s="996"/>
      <c r="CE57" s="996"/>
      <c r="CF57" s="996"/>
      <c r="CG57" s="1017"/>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31"/>
    </row>
    <row r="58" spans="1:131" ht="26.25" customHeight="1">
      <c r="A58" s="240">
        <v>31</v>
      </c>
      <c r="B58" s="1036"/>
      <c r="C58" s="1037"/>
      <c r="D58" s="1037"/>
      <c r="E58" s="1037"/>
      <c r="F58" s="1037"/>
      <c r="G58" s="1037"/>
      <c r="H58" s="1037"/>
      <c r="I58" s="1037"/>
      <c r="J58" s="1037"/>
      <c r="K58" s="1037"/>
      <c r="L58" s="1037"/>
      <c r="M58" s="1037"/>
      <c r="N58" s="1037"/>
      <c r="O58" s="1037"/>
      <c r="P58" s="1038"/>
      <c r="Q58" s="1039"/>
      <c r="R58" s="1024"/>
      <c r="S58" s="1024"/>
      <c r="T58" s="1024"/>
      <c r="U58" s="1024"/>
      <c r="V58" s="1024"/>
      <c r="W58" s="1024"/>
      <c r="X58" s="1024"/>
      <c r="Y58" s="1024"/>
      <c r="Z58" s="1024"/>
      <c r="AA58" s="1024"/>
      <c r="AB58" s="1024"/>
      <c r="AC58" s="1024"/>
      <c r="AD58" s="1024"/>
      <c r="AE58" s="1040"/>
      <c r="AF58" s="1020"/>
      <c r="AG58" s="1021"/>
      <c r="AH58" s="1021"/>
      <c r="AI58" s="1021"/>
      <c r="AJ58" s="1022"/>
      <c r="AK58" s="1023"/>
      <c r="AL58" s="1024"/>
      <c r="AM58" s="1024"/>
      <c r="AN58" s="1024"/>
      <c r="AO58" s="1024"/>
      <c r="AP58" s="1024"/>
      <c r="AQ58" s="1024"/>
      <c r="AR58" s="1024"/>
      <c r="AS58" s="1024"/>
      <c r="AT58" s="1024"/>
      <c r="AU58" s="1024"/>
      <c r="AV58" s="1024"/>
      <c r="AW58" s="1024"/>
      <c r="AX58" s="1024"/>
      <c r="AY58" s="1024"/>
      <c r="AZ58" s="1025"/>
      <c r="BA58" s="1025"/>
      <c r="BB58" s="1025"/>
      <c r="BC58" s="1025"/>
      <c r="BD58" s="1025"/>
      <c r="BE58" s="975"/>
      <c r="BF58" s="975"/>
      <c r="BG58" s="975"/>
      <c r="BH58" s="975"/>
      <c r="BI58" s="976"/>
      <c r="BJ58" s="234"/>
      <c r="BK58" s="234"/>
      <c r="BL58" s="234"/>
      <c r="BM58" s="234"/>
      <c r="BN58" s="234"/>
      <c r="BO58" s="243"/>
      <c r="BP58" s="243"/>
      <c r="BQ58" s="240">
        <v>52</v>
      </c>
      <c r="BR58" s="241"/>
      <c r="BS58" s="995"/>
      <c r="BT58" s="996"/>
      <c r="BU58" s="996"/>
      <c r="BV58" s="996"/>
      <c r="BW58" s="996"/>
      <c r="BX58" s="996"/>
      <c r="BY58" s="996"/>
      <c r="BZ58" s="996"/>
      <c r="CA58" s="996"/>
      <c r="CB58" s="996"/>
      <c r="CC58" s="996"/>
      <c r="CD58" s="996"/>
      <c r="CE58" s="996"/>
      <c r="CF58" s="996"/>
      <c r="CG58" s="1017"/>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31"/>
    </row>
    <row r="59" spans="1:131" ht="26.25" customHeight="1">
      <c r="A59" s="240">
        <v>32</v>
      </c>
      <c r="B59" s="1036"/>
      <c r="C59" s="1037"/>
      <c r="D59" s="1037"/>
      <c r="E59" s="1037"/>
      <c r="F59" s="1037"/>
      <c r="G59" s="1037"/>
      <c r="H59" s="1037"/>
      <c r="I59" s="1037"/>
      <c r="J59" s="1037"/>
      <c r="K59" s="1037"/>
      <c r="L59" s="1037"/>
      <c r="M59" s="1037"/>
      <c r="N59" s="1037"/>
      <c r="O59" s="1037"/>
      <c r="P59" s="1038"/>
      <c r="Q59" s="1039"/>
      <c r="R59" s="1024"/>
      <c r="S59" s="1024"/>
      <c r="T59" s="1024"/>
      <c r="U59" s="1024"/>
      <c r="V59" s="1024"/>
      <c r="W59" s="1024"/>
      <c r="X59" s="1024"/>
      <c r="Y59" s="1024"/>
      <c r="Z59" s="1024"/>
      <c r="AA59" s="1024"/>
      <c r="AB59" s="1024"/>
      <c r="AC59" s="1024"/>
      <c r="AD59" s="1024"/>
      <c r="AE59" s="1040"/>
      <c r="AF59" s="1020"/>
      <c r="AG59" s="1021"/>
      <c r="AH59" s="1021"/>
      <c r="AI59" s="1021"/>
      <c r="AJ59" s="1022"/>
      <c r="AK59" s="1023"/>
      <c r="AL59" s="1024"/>
      <c r="AM59" s="1024"/>
      <c r="AN59" s="1024"/>
      <c r="AO59" s="1024"/>
      <c r="AP59" s="1024"/>
      <c r="AQ59" s="1024"/>
      <c r="AR59" s="1024"/>
      <c r="AS59" s="1024"/>
      <c r="AT59" s="1024"/>
      <c r="AU59" s="1024"/>
      <c r="AV59" s="1024"/>
      <c r="AW59" s="1024"/>
      <c r="AX59" s="1024"/>
      <c r="AY59" s="1024"/>
      <c r="AZ59" s="1025"/>
      <c r="BA59" s="1025"/>
      <c r="BB59" s="1025"/>
      <c r="BC59" s="1025"/>
      <c r="BD59" s="1025"/>
      <c r="BE59" s="975"/>
      <c r="BF59" s="975"/>
      <c r="BG59" s="975"/>
      <c r="BH59" s="975"/>
      <c r="BI59" s="976"/>
      <c r="BJ59" s="234"/>
      <c r="BK59" s="234"/>
      <c r="BL59" s="234"/>
      <c r="BM59" s="234"/>
      <c r="BN59" s="234"/>
      <c r="BO59" s="243"/>
      <c r="BP59" s="243"/>
      <c r="BQ59" s="240">
        <v>53</v>
      </c>
      <c r="BR59" s="241"/>
      <c r="BS59" s="995"/>
      <c r="BT59" s="996"/>
      <c r="BU59" s="996"/>
      <c r="BV59" s="996"/>
      <c r="BW59" s="996"/>
      <c r="BX59" s="996"/>
      <c r="BY59" s="996"/>
      <c r="BZ59" s="996"/>
      <c r="CA59" s="996"/>
      <c r="CB59" s="996"/>
      <c r="CC59" s="996"/>
      <c r="CD59" s="996"/>
      <c r="CE59" s="996"/>
      <c r="CF59" s="996"/>
      <c r="CG59" s="1017"/>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31"/>
    </row>
    <row r="60" spans="1:131" ht="26.25" customHeight="1">
      <c r="A60" s="240">
        <v>33</v>
      </c>
      <c r="B60" s="1036"/>
      <c r="C60" s="1037"/>
      <c r="D60" s="1037"/>
      <c r="E60" s="1037"/>
      <c r="F60" s="1037"/>
      <c r="G60" s="1037"/>
      <c r="H60" s="1037"/>
      <c r="I60" s="1037"/>
      <c r="J60" s="1037"/>
      <c r="K60" s="1037"/>
      <c r="L60" s="1037"/>
      <c r="M60" s="1037"/>
      <c r="N60" s="1037"/>
      <c r="O60" s="1037"/>
      <c r="P60" s="1038"/>
      <c r="Q60" s="1039"/>
      <c r="R60" s="1024"/>
      <c r="S60" s="1024"/>
      <c r="T60" s="1024"/>
      <c r="U60" s="1024"/>
      <c r="V60" s="1024"/>
      <c r="W60" s="1024"/>
      <c r="X60" s="1024"/>
      <c r="Y60" s="1024"/>
      <c r="Z60" s="1024"/>
      <c r="AA60" s="1024"/>
      <c r="AB60" s="1024"/>
      <c r="AC60" s="1024"/>
      <c r="AD60" s="1024"/>
      <c r="AE60" s="1040"/>
      <c r="AF60" s="1020"/>
      <c r="AG60" s="1021"/>
      <c r="AH60" s="1021"/>
      <c r="AI60" s="1021"/>
      <c r="AJ60" s="1022"/>
      <c r="AK60" s="1023"/>
      <c r="AL60" s="1024"/>
      <c r="AM60" s="1024"/>
      <c r="AN60" s="1024"/>
      <c r="AO60" s="1024"/>
      <c r="AP60" s="1024"/>
      <c r="AQ60" s="1024"/>
      <c r="AR60" s="1024"/>
      <c r="AS60" s="1024"/>
      <c r="AT60" s="1024"/>
      <c r="AU60" s="1024"/>
      <c r="AV60" s="1024"/>
      <c r="AW60" s="1024"/>
      <c r="AX60" s="1024"/>
      <c r="AY60" s="1024"/>
      <c r="AZ60" s="1025"/>
      <c r="BA60" s="1025"/>
      <c r="BB60" s="1025"/>
      <c r="BC60" s="1025"/>
      <c r="BD60" s="1025"/>
      <c r="BE60" s="975"/>
      <c r="BF60" s="975"/>
      <c r="BG60" s="975"/>
      <c r="BH60" s="975"/>
      <c r="BI60" s="976"/>
      <c r="BJ60" s="234"/>
      <c r="BK60" s="234"/>
      <c r="BL60" s="234"/>
      <c r="BM60" s="234"/>
      <c r="BN60" s="234"/>
      <c r="BO60" s="243"/>
      <c r="BP60" s="243"/>
      <c r="BQ60" s="240">
        <v>54</v>
      </c>
      <c r="BR60" s="241"/>
      <c r="BS60" s="995"/>
      <c r="BT60" s="996"/>
      <c r="BU60" s="996"/>
      <c r="BV60" s="996"/>
      <c r="BW60" s="996"/>
      <c r="BX60" s="996"/>
      <c r="BY60" s="996"/>
      <c r="BZ60" s="996"/>
      <c r="CA60" s="996"/>
      <c r="CB60" s="996"/>
      <c r="CC60" s="996"/>
      <c r="CD60" s="996"/>
      <c r="CE60" s="996"/>
      <c r="CF60" s="996"/>
      <c r="CG60" s="1017"/>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31"/>
    </row>
    <row r="61" spans="1:131" ht="26.25" customHeight="1" thickBot="1">
      <c r="A61" s="240">
        <v>34</v>
      </c>
      <c r="B61" s="1036"/>
      <c r="C61" s="1037"/>
      <c r="D61" s="1037"/>
      <c r="E61" s="1037"/>
      <c r="F61" s="1037"/>
      <c r="G61" s="1037"/>
      <c r="H61" s="1037"/>
      <c r="I61" s="1037"/>
      <c r="J61" s="1037"/>
      <c r="K61" s="1037"/>
      <c r="L61" s="1037"/>
      <c r="M61" s="1037"/>
      <c r="N61" s="1037"/>
      <c r="O61" s="1037"/>
      <c r="P61" s="1038"/>
      <c r="Q61" s="1039"/>
      <c r="R61" s="1024"/>
      <c r="S61" s="1024"/>
      <c r="T61" s="1024"/>
      <c r="U61" s="1024"/>
      <c r="V61" s="1024"/>
      <c r="W61" s="1024"/>
      <c r="X61" s="1024"/>
      <c r="Y61" s="1024"/>
      <c r="Z61" s="1024"/>
      <c r="AA61" s="1024"/>
      <c r="AB61" s="1024"/>
      <c r="AC61" s="1024"/>
      <c r="AD61" s="1024"/>
      <c r="AE61" s="1040"/>
      <c r="AF61" s="1020"/>
      <c r="AG61" s="1021"/>
      <c r="AH61" s="1021"/>
      <c r="AI61" s="1021"/>
      <c r="AJ61" s="1022"/>
      <c r="AK61" s="1023"/>
      <c r="AL61" s="1024"/>
      <c r="AM61" s="1024"/>
      <c r="AN61" s="1024"/>
      <c r="AO61" s="1024"/>
      <c r="AP61" s="1024"/>
      <c r="AQ61" s="1024"/>
      <c r="AR61" s="1024"/>
      <c r="AS61" s="1024"/>
      <c r="AT61" s="1024"/>
      <c r="AU61" s="1024"/>
      <c r="AV61" s="1024"/>
      <c r="AW61" s="1024"/>
      <c r="AX61" s="1024"/>
      <c r="AY61" s="1024"/>
      <c r="AZ61" s="1025"/>
      <c r="BA61" s="1025"/>
      <c r="BB61" s="1025"/>
      <c r="BC61" s="1025"/>
      <c r="BD61" s="1025"/>
      <c r="BE61" s="975"/>
      <c r="BF61" s="975"/>
      <c r="BG61" s="975"/>
      <c r="BH61" s="975"/>
      <c r="BI61" s="976"/>
      <c r="BJ61" s="234"/>
      <c r="BK61" s="234"/>
      <c r="BL61" s="234"/>
      <c r="BM61" s="234"/>
      <c r="BN61" s="234"/>
      <c r="BO61" s="243"/>
      <c r="BP61" s="243"/>
      <c r="BQ61" s="240">
        <v>55</v>
      </c>
      <c r="BR61" s="241"/>
      <c r="BS61" s="995"/>
      <c r="BT61" s="996"/>
      <c r="BU61" s="996"/>
      <c r="BV61" s="996"/>
      <c r="BW61" s="996"/>
      <c r="BX61" s="996"/>
      <c r="BY61" s="996"/>
      <c r="BZ61" s="996"/>
      <c r="CA61" s="996"/>
      <c r="CB61" s="996"/>
      <c r="CC61" s="996"/>
      <c r="CD61" s="996"/>
      <c r="CE61" s="996"/>
      <c r="CF61" s="996"/>
      <c r="CG61" s="1017"/>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31"/>
    </row>
    <row r="62" spans="1:131" ht="26.25" customHeight="1">
      <c r="A62" s="240">
        <v>35</v>
      </c>
      <c r="B62" s="1036"/>
      <c r="C62" s="1037"/>
      <c r="D62" s="1037"/>
      <c r="E62" s="1037"/>
      <c r="F62" s="1037"/>
      <c r="G62" s="1037"/>
      <c r="H62" s="1037"/>
      <c r="I62" s="1037"/>
      <c r="J62" s="1037"/>
      <c r="K62" s="1037"/>
      <c r="L62" s="1037"/>
      <c r="M62" s="1037"/>
      <c r="N62" s="1037"/>
      <c r="O62" s="1037"/>
      <c r="P62" s="1038"/>
      <c r="Q62" s="1039"/>
      <c r="R62" s="1024"/>
      <c r="S62" s="1024"/>
      <c r="T62" s="1024"/>
      <c r="U62" s="1024"/>
      <c r="V62" s="1024"/>
      <c r="W62" s="1024"/>
      <c r="X62" s="1024"/>
      <c r="Y62" s="1024"/>
      <c r="Z62" s="1024"/>
      <c r="AA62" s="1024"/>
      <c r="AB62" s="1024"/>
      <c r="AC62" s="1024"/>
      <c r="AD62" s="1024"/>
      <c r="AE62" s="1040"/>
      <c r="AF62" s="1020"/>
      <c r="AG62" s="1021"/>
      <c r="AH62" s="1021"/>
      <c r="AI62" s="1021"/>
      <c r="AJ62" s="1022"/>
      <c r="AK62" s="1023"/>
      <c r="AL62" s="1024"/>
      <c r="AM62" s="1024"/>
      <c r="AN62" s="1024"/>
      <c r="AO62" s="1024"/>
      <c r="AP62" s="1024"/>
      <c r="AQ62" s="1024"/>
      <c r="AR62" s="1024"/>
      <c r="AS62" s="1024"/>
      <c r="AT62" s="1024"/>
      <c r="AU62" s="1024"/>
      <c r="AV62" s="1024"/>
      <c r="AW62" s="1024"/>
      <c r="AX62" s="1024"/>
      <c r="AY62" s="1024"/>
      <c r="AZ62" s="1025"/>
      <c r="BA62" s="1025"/>
      <c r="BB62" s="1025"/>
      <c r="BC62" s="1025"/>
      <c r="BD62" s="1025"/>
      <c r="BE62" s="975"/>
      <c r="BF62" s="975"/>
      <c r="BG62" s="975"/>
      <c r="BH62" s="975"/>
      <c r="BI62" s="976"/>
      <c r="BJ62" s="1033" t="s">
        <v>406</v>
      </c>
      <c r="BK62" s="1034"/>
      <c r="BL62" s="1034"/>
      <c r="BM62" s="1034"/>
      <c r="BN62" s="1035"/>
      <c r="BO62" s="243"/>
      <c r="BP62" s="243"/>
      <c r="BQ62" s="240">
        <v>56</v>
      </c>
      <c r="BR62" s="241"/>
      <c r="BS62" s="995"/>
      <c r="BT62" s="996"/>
      <c r="BU62" s="996"/>
      <c r="BV62" s="996"/>
      <c r="BW62" s="996"/>
      <c r="BX62" s="996"/>
      <c r="BY62" s="996"/>
      <c r="BZ62" s="996"/>
      <c r="CA62" s="996"/>
      <c r="CB62" s="996"/>
      <c r="CC62" s="996"/>
      <c r="CD62" s="996"/>
      <c r="CE62" s="996"/>
      <c r="CF62" s="996"/>
      <c r="CG62" s="1017"/>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31"/>
    </row>
    <row r="63" spans="1:131" ht="26.25" customHeight="1" thickBot="1">
      <c r="A63" s="242" t="s">
        <v>384</v>
      </c>
      <c r="B63" s="940" t="s">
        <v>407</v>
      </c>
      <c r="C63" s="941"/>
      <c r="D63" s="941"/>
      <c r="E63" s="941"/>
      <c r="F63" s="941"/>
      <c r="G63" s="941"/>
      <c r="H63" s="941"/>
      <c r="I63" s="941"/>
      <c r="J63" s="941"/>
      <c r="K63" s="941"/>
      <c r="L63" s="941"/>
      <c r="M63" s="941"/>
      <c r="N63" s="941"/>
      <c r="O63" s="941"/>
      <c r="P63" s="951"/>
      <c r="Q63" s="965"/>
      <c r="R63" s="966"/>
      <c r="S63" s="966"/>
      <c r="T63" s="966"/>
      <c r="U63" s="966"/>
      <c r="V63" s="966"/>
      <c r="W63" s="966"/>
      <c r="X63" s="966"/>
      <c r="Y63" s="966"/>
      <c r="Z63" s="966"/>
      <c r="AA63" s="966"/>
      <c r="AB63" s="966"/>
      <c r="AC63" s="966"/>
      <c r="AD63" s="966"/>
      <c r="AE63" s="1029"/>
      <c r="AF63" s="1030">
        <v>61</v>
      </c>
      <c r="AG63" s="962"/>
      <c r="AH63" s="962"/>
      <c r="AI63" s="962"/>
      <c r="AJ63" s="1031"/>
      <c r="AK63" s="1032"/>
      <c r="AL63" s="966"/>
      <c r="AM63" s="966"/>
      <c r="AN63" s="966"/>
      <c r="AO63" s="966"/>
      <c r="AP63" s="962">
        <v>2464</v>
      </c>
      <c r="AQ63" s="962"/>
      <c r="AR63" s="962"/>
      <c r="AS63" s="962"/>
      <c r="AT63" s="962"/>
      <c r="AU63" s="962">
        <v>1493</v>
      </c>
      <c r="AV63" s="962"/>
      <c r="AW63" s="962"/>
      <c r="AX63" s="962"/>
      <c r="AY63" s="962"/>
      <c r="AZ63" s="1026"/>
      <c r="BA63" s="1026"/>
      <c r="BB63" s="1026"/>
      <c r="BC63" s="1026"/>
      <c r="BD63" s="1026"/>
      <c r="BE63" s="963"/>
      <c r="BF63" s="963"/>
      <c r="BG63" s="963"/>
      <c r="BH63" s="963"/>
      <c r="BI63" s="964"/>
      <c r="BJ63" s="1027" t="s">
        <v>386</v>
      </c>
      <c r="BK63" s="956"/>
      <c r="BL63" s="956"/>
      <c r="BM63" s="956"/>
      <c r="BN63" s="1028"/>
      <c r="BO63" s="243"/>
      <c r="BP63" s="243"/>
      <c r="BQ63" s="240">
        <v>57</v>
      </c>
      <c r="BR63" s="241"/>
      <c r="BS63" s="995"/>
      <c r="BT63" s="996"/>
      <c r="BU63" s="996"/>
      <c r="BV63" s="996"/>
      <c r="BW63" s="996"/>
      <c r="BX63" s="996"/>
      <c r="BY63" s="996"/>
      <c r="BZ63" s="996"/>
      <c r="CA63" s="996"/>
      <c r="CB63" s="996"/>
      <c r="CC63" s="996"/>
      <c r="CD63" s="996"/>
      <c r="CE63" s="996"/>
      <c r="CF63" s="996"/>
      <c r="CG63" s="1017"/>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31"/>
    </row>
    <row r="64" spans="1:131" ht="26.25" customHeight="1">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995"/>
      <c r="BT64" s="996"/>
      <c r="BU64" s="996"/>
      <c r="BV64" s="996"/>
      <c r="BW64" s="996"/>
      <c r="BX64" s="996"/>
      <c r="BY64" s="996"/>
      <c r="BZ64" s="996"/>
      <c r="CA64" s="996"/>
      <c r="CB64" s="996"/>
      <c r="CC64" s="996"/>
      <c r="CD64" s="996"/>
      <c r="CE64" s="996"/>
      <c r="CF64" s="996"/>
      <c r="CG64" s="1017"/>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31"/>
    </row>
    <row r="65" spans="1:131" ht="26.25" customHeight="1" thickBot="1">
      <c r="A65" s="234" t="s">
        <v>408</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995"/>
      <c r="BT65" s="996"/>
      <c r="BU65" s="996"/>
      <c r="BV65" s="996"/>
      <c r="BW65" s="996"/>
      <c r="BX65" s="996"/>
      <c r="BY65" s="996"/>
      <c r="BZ65" s="996"/>
      <c r="CA65" s="996"/>
      <c r="CB65" s="996"/>
      <c r="CC65" s="996"/>
      <c r="CD65" s="996"/>
      <c r="CE65" s="996"/>
      <c r="CF65" s="996"/>
      <c r="CG65" s="1017"/>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31"/>
    </row>
    <row r="66" spans="1:131" ht="26.25" customHeight="1">
      <c r="A66" s="998" t="s">
        <v>409</v>
      </c>
      <c r="B66" s="999"/>
      <c r="C66" s="999"/>
      <c r="D66" s="999"/>
      <c r="E66" s="999"/>
      <c r="F66" s="999"/>
      <c r="G66" s="999"/>
      <c r="H66" s="999"/>
      <c r="I66" s="999"/>
      <c r="J66" s="999"/>
      <c r="K66" s="999"/>
      <c r="L66" s="999"/>
      <c r="M66" s="999"/>
      <c r="N66" s="999"/>
      <c r="O66" s="999"/>
      <c r="P66" s="1000"/>
      <c r="Q66" s="1004" t="s">
        <v>410</v>
      </c>
      <c r="R66" s="1005"/>
      <c r="S66" s="1005"/>
      <c r="T66" s="1005"/>
      <c r="U66" s="1006"/>
      <c r="V66" s="1004" t="s">
        <v>411</v>
      </c>
      <c r="W66" s="1005"/>
      <c r="X66" s="1005"/>
      <c r="Y66" s="1005"/>
      <c r="Z66" s="1006"/>
      <c r="AA66" s="1004" t="s">
        <v>391</v>
      </c>
      <c r="AB66" s="1005"/>
      <c r="AC66" s="1005"/>
      <c r="AD66" s="1005"/>
      <c r="AE66" s="1006"/>
      <c r="AF66" s="1010" t="s">
        <v>412</v>
      </c>
      <c r="AG66" s="1011"/>
      <c r="AH66" s="1011"/>
      <c r="AI66" s="1011"/>
      <c r="AJ66" s="1012"/>
      <c r="AK66" s="1004" t="s">
        <v>393</v>
      </c>
      <c r="AL66" s="999"/>
      <c r="AM66" s="999"/>
      <c r="AN66" s="999"/>
      <c r="AO66" s="1000"/>
      <c r="AP66" s="1004" t="s">
        <v>413</v>
      </c>
      <c r="AQ66" s="1005"/>
      <c r="AR66" s="1005"/>
      <c r="AS66" s="1005"/>
      <c r="AT66" s="1006"/>
      <c r="AU66" s="1004" t="s">
        <v>414</v>
      </c>
      <c r="AV66" s="1005"/>
      <c r="AW66" s="1005"/>
      <c r="AX66" s="1005"/>
      <c r="AY66" s="1006"/>
      <c r="AZ66" s="1004" t="s">
        <v>371</v>
      </c>
      <c r="BA66" s="1005"/>
      <c r="BB66" s="1005"/>
      <c r="BC66" s="1005"/>
      <c r="BD66" s="1018"/>
      <c r="BE66" s="243"/>
      <c r="BF66" s="243"/>
      <c r="BG66" s="243"/>
      <c r="BH66" s="243"/>
      <c r="BI66" s="243"/>
      <c r="BJ66" s="243"/>
      <c r="BK66" s="243"/>
      <c r="BL66" s="243"/>
      <c r="BM66" s="243"/>
      <c r="BN66" s="243"/>
      <c r="BO66" s="243"/>
      <c r="BP66" s="243"/>
      <c r="BQ66" s="240">
        <v>60</v>
      </c>
      <c r="BR66" s="245"/>
      <c r="BS66" s="948"/>
      <c r="BT66" s="949"/>
      <c r="BU66" s="949"/>
      <c r="BV66" s="949"/>
      <c r="BW66" s="949"/>
      <c r="BX66" s="949"/>
      <c r="BY66" s="949"/>
      <c r="BZ66" s="949"/>
      <c r="CA66" s="949"/>
      <c r="CB66" s="949"/>
      <c r="CC66" s="949"/>
      <c r="CD66" s="949"/>
      <c r="CE66" s="949"/>
      <c r="CF66" s="949"/>
      <c r="CG66" s="958"/>
      <c r="CH66" s="959"/>
      <c r="CI66" s="960"/>
      <c r="CJ66" s="960"/>
      <c r="CK66" s="960"/>
      <c r="CL66" s="961"/>
      <c r="CM66" s="959"/>
      <c r="CN66" s="960"/>
      <c r="CO66" s="960"/>
      <c r="CP66" s="960"/>
      <c r="CQ66" s="961"/>
      <c r="CR66" s="959"/>
      <c r="CS66" s="960"/>
      <c r="CT66" s="960"/>
      <c r="CU66" s="960"/>
      <c r="CV66" s="961"/>
      <c r="CW66" s="959"/>
      <c r="CX66" s="960"/>
      <c r="CY66" s="960"/>
      <c r="CZ66" s="960"/>
      <c r="DA66" s="961"/>
      <c r="DB66" s="959"/>
      <c r="DC66" s="960"/>
      <c r="DD66" s="960"/>
      <c r="DE66" s="960"/>
      <c r="DF66" s="961"/>
      <c r="DG66" s="959"/>
      <c r="DH66" s="960"/>
      <c r="DI66" s="960"/>
      <c r="DJ66" s="960"/>
      <c r="DK66" s="961"/>
      <c r="DL66" s="959"/>
      <c r="DM66" s="960"/>
      <c r="DN66" s="960"/>
      <c r="DO66" s="960"/>
      <c r="DP66" s="961"/>
      <c r="DQ66" s="959"/>
      <c r="DR66" s="960"/>
      <c r="DS66" s="960"/>
      <c r="DT66" s="960"/>
      <c r="DU66" s="961"/>
      <c r="DV66" s="948"/>
      <c r="DW66" s="949"/>
      <c r="DX66" s="949"/>
      <c r="DY66" s="949"/>
      <c r="DZ66" s="950"/>
      <c r="EA66" s="231"/>
    </row>
    <row r="67" spans="1:131" ht="26.25" customHeight="1" thickBot="1">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9"/>
      <c r="BE67" s="243"/>
      <c r="BF67" s="243"/>
      <c r="BG67" s="243"/>
      <c r="BH67" s="243"/>
      <c r="BI67" s="243"/>
      <c r="BJ67" s="243"/>
      <c r="BK67" s="243"/>
      <c r="BL67" s="243"/>
      <c r="BM67" s="243"/>
      <c r="BN67" s="243"/>
      <c r="BO67" s="243"/>
      <c r="BP67" s="243"/>
      <c r="BQ67" s="240">
        <v>61</v>
      </c>
      <c r="BR67" s="245"/>
      <c r="BS67" s="948"/>
      <c r="BT67" s="949"/>
      <c r="BU67" s="949"/>
      <c r="BV67" s="949"/>
      <c r="BW67" s="949"/>
      <c r="BX67" s="949"/>
      <c r="BY67" s="949"/>
      <c r="BZ67" s="949"/>
      <c r="CA67" s="949"/>
      <c r="CB67" s="949"/>
      <c r="CC67" s="949"/>
      <c r="CD67" s="949"/>
      <c r="CE67" s="949"/>
      <c r="CF67" s="949"/>
      <c r="CG67" s="958"/>
      <c r="CH67" s="959"/>
      <c r="CI67" s="960"/>
      <c r="CJ67" s="960"/>
      <c r="CK67" s="960"/>
      <c r="CL67" s="961"/>
      <c r="CM67" s="959"/>
      <c r="CN67" s="960"/>
      <c r="CO67" s="960"/>
      <c r="CP67" s="960"/>
      <c r="CQ67" s="961"/>
      <c r="CR67" s="959"/>
      <c r="CS67" s="960"/>
      <c r="CT67" s="960"/>
      <c r="CU67" s="960"/>
      <c r="CV67" s="961"/>
      <c r="CW67" s="959"/>
      <c r="CX67" s="960"/>
      <c r="CY67" s="960"/>
      <c r="CZ67" s="960"/>
      <c r="DA67" s="961"/>
      <c r="DB67" s="959"/>
      <c r="DC67" s="960"/>
      <c r="DD67" s="960"/>
      <c r="DE67" s="960"/>
      <c r="DF67" s="961"/>
      <c r="DG67" s="959"/>
      <c r="DH67" s="960"/>
      <c r="DI67" s="960"/>
      <c r="DJ67" s="960"/>
      <c r="DK67" s="961"/>
      <c r="DL67" s="959"/>
      <c r="DM67" s="960"/>
      <c r="DN67" s="960"/>
      <c r="DO67" s="960"/>
      <c r="DP67" s="961"/>
      <c r="DQ67" s="959"/>
      <c r="DR67" s="960"/>
      <c r="DS67" s="960"/>
      <c r="DT67" s="960"/>
      <c r="DU67" s="961"/>
      <c r="DV67" s="948"/>
      <c r="DW67" s="949"/>
      <c r="DX67" s="949"/>
      <c r="DY67" s="949"/>
      <c r="DZ67" s="950"/>
      <c r="EA67" s="231"/>
    </row>
    <row r="68" spans="1:131" ht="26.25" customHeight="1" thickTop="1">
      <c r="A68" s="238">
        <v>1</v>
      </c>
      <c r="B68" s="988" t="s">
        <v>583</v>
      </c>
      <c r="C68" s="989"/>
      <c r="D68" s="989"/>
      <c r="E68" s="989"/>
      <c r="F68" s="989"/>
      <c r="G68" s="989"/>
      <c r="H68" s="989"/>
      <c r="I68" s="989"/>
      <c r="J68" s="989"/>
      <c r="K68" s="989"/>
      <c r="L68" s="989"/>
      <c r="M68" s="989"/>
      <c r="N68" s="989"/>
      <c r="O68" s="989"/>
      <c r="P68" s="990"/>
      <c r="Q68" s="991">
        <v>918</v>
      </c>
      <c r="R68" s="985"/>
      <c r="S68" s="985"/>
      <c r="T68" s="985"/>
      <c r="U68" s="985"/>
      <c r="V68" s="985">
        <v>904</v>
      </c>
      <c r="W68" s="985"/>
      <c r="X68" s="985"/>
      <c r="Y68" s="985"/>
      <c r="Z68" s="985"/>
      <c r="AA68" s="985">
        <v>14</v>
      </c>
      <c r="AB68" s="985"/>
      <c r="AC68" s="985"/>
      <c r="AD68" s="985"/>
      <c r="AE68" s="985"/>
      <c r="AF68" s="985">
        <v>14</v>
      </c>
      <c r="AG68" s="985"/>
      <c r="AH68" s="985"/>
      <c r="AI68" s="985"/>
      <c r="AJ68" s="985"/>
      <c r="AK68" s="985">
        <v>0</v>
      </c>
      <c r="AL68" s="985"/>
      <c r="AM68" s="985"/>
      <c r="AN68" s="985"/>
      <c r="AO68" s="985"/>
      <c r="AP68" s="985" t="s">
        <v>584</v>
      </c>
      <c r="AQ68" s="985"/>
      <c r="AR68" s="985"/>
      <c r="AS68" s="985"/>
      <c r="AT68" s="985"/>
      <c r="AU68" s="985" t="s">
        <v>584</v>
      </c>
      <c r="AV68" s="985"/>
      <c r="AW68" s="985"/>
      <c r="AX68" s="985"/>
      <c r="AY68" s="985"/>
      <c r="AZ68" s="986"/>
      <c r="BA68" s="986"/>
      <c r="BB68" s="986"/>
      <c r="BC68" s="986"/>
      <c r="BD68" s="987"/>
      <c r="BE68" s="243"/>
      <c r="BF68" s="243"/>
      <c r="BG68" s="243"/>
      <c r="BH68" s="243"/>
      <c r="BI68" s="243"/>
      <c r="BJ68" s="243"/>
      <c r="BK68" s="243"/>
      <c r="BL68" s="243"/>
      <c r="BM68" s="243"/>
      <c r="BN68" s="243"/>
      <c r="BO68" s="243"/>
      <c r="BP68" s="243"/>
      <c r="BQ68" s="240">
        <v>62</v>
      </c>
      <c r="BR68" s="245"/>
      <c r="BS68" s="948"/>
      <c r="BT68" s="949"/>
      <c r="BU68" s="949"/>
      <c r="BV68" s="949"/>
      <c r="BW68" s="949"/>
      <c r="BX68" s="949"/>
      <c r="BY68" s="949"/>
      <c r="BZ68" s="949"/>
      <c r="CA68" s="949"/>
      <c r="CB68" s="949"/>
      <c r="CC68" s="949"/>
      <c r="CD68" s="949"/>
      <c r="CE68" s="949"/>
      <c r="CF68" s="949"/>
      <c r="CG68" s="958"/>
      <c r="CH68" s="959"/>
      <c r="CI68" s="960"/>
      <c r="CJ68" s="960"/>
      <c r="CK68" s="960"/>
      <c r="CL68" s="961"/>
      <c r="CM68" s="959"/>
      <c r="CN68" s="960"/>
      <c r="CO68" s="960"/>
      <c r="CP68" s="960"/>
      <c r="CQ68" s="961"/>
      <c r="CR68" s="959"/>
      <c r="CS68" s="960"/>
      <c r="CT68" s="960"/>
      <c r="CU68" s="960"/>
      <c r="CV68" s="961"/>
      <c r="CW68" s="959"/>
      <c r="CX68" s="960"/>
      <c r="CY68" s="960"/>
      <c r="CZ68" s="960"/>
      <c r="DA68" s="961"/>
      <c r="DB68" s="959"/>
      <c r="DC68" s="960"/>
      <c r="DD68" s="960"/>
      <c r="DE68" s="960"/>
      <c r="DF68" s="961"/>
      <c r="DG68" s="959"/>
      <c r="DH68" s="960"/>
      <c r="DI68" s="960"/>
      <c r="DJ68" s="960"/>
      <c r="DK68" s="961"/>
      <c r="DL68" s="959"/>
      <c r="DM68" s="960"/>
      <c r="DN68" s="960"/>
      <c r="DO68" s="960"/>
      <c r="DP68" s="961"/>
      <c r="DQ68" s="959"/>
      <c r="DR68" s="960"/>
      <c r="DS68" s="960"/>
      <c r="DT68" s="960"/>
      <c r="DU68" s="961"/>
      <c r="DV68" s="948"/>
      <c r="DW68" s="949"/>
      <c r="DX68" s="949"/>
      <c r="DY68" s="949"/>
      <c r="DZ68" s="950"/>
      <c r="EA68" s="231"/>
    </row>
    <row r="69" spans="1:131" ht="26.25" customHeight="1">
      <c r="A69" s="240">
        <v>2</v>
      </c>
      <c r="B69" s="977" t="s">
        <v>585</v>
      </c>
      <c r="C69" s="978"/>
      <c r="D69" s="978"/>
      <c r="E69" s="978"/>
      <c r="F69" s="978"/>
      <c r="G69" s="978"/>
      <c r="H69" s="978"/>
      <c r="I69" s="978"/>
      <c r="J69" s="978"/>
      <c r="K69" s="978"/>
      <c r="L69" s="978"/>
      <c r="M69" s="978"/>
      <c r="N69" s="978"/>
      <c r="O69" s="978"/>
      <c r="P69" s="979"/>
      <c r="Q69" s="980">
        <v>13006</v>
      </c>
      <c r="R69" s="974"/>
      <c r="S69" s="974"/>
      <c r="T69" s="974"/>
      <c r="U69" s="974"/>
      <c r="V69" s="974">
        <v>12626</v>
      </c>
      <c r="W69" s="974"/>
      <c r="X69" s="974"/>
      <c r="Y69" s="974"/>
      <c r="Z69" s="974"/>
      <c r="AA69" s="974">
        <v>379</v>
      </c>
      <c r="AB69" s="974"/>
      <c r="AC69" s="974"/>
      <c r="AD69" s="974"/>
      <c r="AE69" s="974"/>
      <c r="AF69" s="974">
        <v>379</v>
      </c>
      <c r="AG69" s="974"/>
      <c r="AH69" s="974"/>
      <c r="AI69" s="974"/>
      <c r="AJ69" s="974"/>
      <c r="AK69" s="974">
        <v>300</v>
      </c>
      <c r="AL69" s="974"/>
      <c r="AM69" s="974"/>
      <c r="AN69" s="974"/>
      <c r="AO69" s="974"/>
      <c r="AP69" s="974" t="s">
        <v>584</v>
      </c>
      <c r="AQ69" s="974"/>
      <c r="AR69" s="974"/>
      <c r="AS69" s="974"/>
      <c r="AT69" s="974"/>
      <c r="AU69" s="974" t="s">
        <v>584</v>
      </c>
      <c r="AV69" s="974"/>
      <c r="AW69" s="974"/>
      <c r="AX69" s="974"/>
      <c r="AY69" s="974"/>
      <c r="AZ69" s="975"/>
      <c r="BA69" s="975"/>
      <c r="BB69" s="975"/>
      <c r="BC69" s="975"/>
      <c r="BD69" s="976"/>
      <c r="BE69" s="243"/>
      <c r="BF69" s="243"/>
      <c r="BG69" s="243"/>
      <c r="BH69" s="243"/>
      <c r="BI69" s="243"/>
      <c r="BJ69" s="243"/>
      <c r="BK69" s="243"/>
      <c r="BL69" s="243"/>
      <c r="BM69" s="243"/>
      <c r="BN69" s="243"/>
      <c r="BO69" s="243"/>
      <c r="BP69" s="243"/>
      <c r="BQ69" s="240">
        <v>63</v>
      </c>
      <c r="BR69" s="245"/>
      <c r="BS69" s="948"/>
      <c r="BT69" s="949"/>
      <c r="BU69" s="949"/>
      <c r="BV69" s="949"/>
      <c r="BW69" s="949"/>
      <c r="BX69" s="949"/>
      <c r="BY69" s="949"/>
      <c r="BZ69" s="949"/>
      <c r="CA69" s="949"/>
      <c r="CB69" s="949"/>
      <c r="CC69" s="949"/>
      <c r="CD69" s="949"/>
      <c r="CE69" s="949"/>
      <c r="CF69" s="949"/>
      <c r="CG69" s="958"/>
      <c r="CH69" s="959"/>
      <c r="CI69" s="960"/>
      <c r="CJ69" s="960"/>
      <c r="CK69" s="960"/>
      <c r="CL69" s="961"/>
      <c r="CM69" s="959"/>
      <c r="CN69" s="960"/>
      <c r="CO69" s="960"/>
      <c r="CP69" s="960"/>
      <c r="CQ69" s="961"/>
      <c r="CR69" s="959"/>
      <c r="CS69" s="960"/>
      <c r="CT69" s="960"/>
      <c r="CU69" s="960"/>
      <c r="CV69" s="961"/>
      <c r="CW69" s="959"/>
      <c r="CX69" s="960"/>
      <c r="CY69" s="960"/>
      <c r="CZ69" s="960"/>
      <c r="DA69" s="961"/>
      <c r="DB69" s="959"/>
      <c r="DC69" s="960"/>
      <c r="DD69" s="960"/>
      <c r="DE69" s="960"/>
      <c r="DF69" s="961"/>
      <c r="DG69" s="959"/>
      <c r="DH69" s="960"/>
      <c r="DI69" s="960"/>
      <c r="DJ69" s="960"/>
      <c r="DK69" s="961"/>
      <c r="DL69" s="959"/>
      <c r="DM69" s="960"/>
      <c r="DN69" s="960"/>
      <c r="DO69" s="960"/>
      <c r="DP69" s="961"/>
      <c r="DQ69" s="959"/>
      <c r="DR69" s="960"/>
      <c r="DS69" s="960"/>
      <c r="DT69" s="960"/>
      <c r="DU69" s="961"/>
      <c r="DV69" s="948"/>
      <c r="DW69" s="949"/>
      <c r="DX69" s="949"/>
      <c r="DY69" s="949"/>
      <c r="DZ69" s="950"/>
      <c r="EA69" s="231"/>
    </row>
    <row r="70" spans="1:131" ht="26.25" customHeight="1">
      <c r="A70" s="240">
        <v>3</v>
      </c>
      <c r="B70" s="977" t="s">
        <v>586</v>
      </c>
      <c r="C70" s="978"/>
      <c r="D70" s="978"/>
      <c r="E70" s="978"/>
      <c r="F70" s="978"/>
      <c r="G70" s="978"/>
      <c r="H70" s="978"/>
      <c r="I70" s="978"/>
      <c r="J70" s="978"/>
      <c r="K70" s="978"/>
      <c r="L70" s="978"/>
      <c r="M70" s="978"/>
      <c r="N70" s="978"/>
      <c r="O70" s="978"/>
      <c r="P70" s="979"/>
      <c r="Q70" s="980">
        <v>1507</v>
      </c>
      <c r="R70" s="974"/>
      <c r="S70" s="974"/>
      <c r="T70" s="974"/>
      <c r="U70" s="974"/>
      <c r="V70" s="974">
        <v>1503</v>
      </c>
      <c r="W70" s="974"/>
      <c r="X70" s="974"/>
      <c r="Y70" s="974"/>
      <c r="Z70" s="974"/>
      <c r="AA70" s="974">
        <v>4</v>
      </c>
      <c r="AB70" s="974"/>
      <c r="AC70" s="974"/>
      <c r="AD70" s="974"/>
      <c r="AE70" s="974"/>
      <c r="AF70" s="974">
        <v>4</v>
      </c>
      <c r="AG70" s="974"/>
      <c r="AH70" s="974"/>
      <c r="AI70" s="974"/>
      <c r="AJ70" s="974"/>
      <c r="AK70" s="974">
        <v>1</v>
      </c>
      <c r="AL70" s="974"/>
      <c r="AM70" s="974"/>
      <c r="AN70" s="974"/>
      <c r="AO70" s="974"/>
      <c r="AP70" s="974" t="s">
        <v>584</v>
      </c>
      <c r="AQ70" s="974"/>
      <c r="AR70" s="974"/>
      <c r="AS70" s="974"/>
      <c r="AT70" s="974"/>
      <c r="AU70" s="974" t="s">
        <v>584</v>
      </c>
      <c r="AV70" s="974"/>
      <c r="AW70" s="974"/>
      <c r="AX70" s="974"/>
      <c r="AY70" s="974"/>
      <c r="AZ70" s="975"/>
      <c r="BA70" s="975"/>
      <c r="BB70" s="975"/>
      <c r="BC70" s="975"/>
      <c r="BD70" s="976"/>
      <c r="BE70" s="243"/>
      <c r="BF70" s="243"/>
      <c r="BG70" s="243"/>
      <c r="BH70" s="243"/>
      <c r="BI70" s="243"/>
      <c r="BJ70" s="243"/>
      <c r="BK70" s="243"/>
      <c r="BL70" s="243"/>
      <c r="BM70" s="243"/>
      <c r="BN70" s="243"/>
      <c r="BO70" s="243"/>
      <c r="BP70" s="243"/>
      <c r="BQ70" s="240">
        <v>64</v>
      </c>
      <c r="BR70" s="245"/>
      <c r="BS70" s="948"/>
      <c r="BT70" s="949"/>
      <c r="BU70" s="949"/>
      <c r="BV70" s="949"/>
      <c r="BW70" s="949"/>
      <c r="BX70" s="949"/>
      <c r="BY70" s="949"/>
      <c r="BZ70" s="949"/>
      <c r="CA70" s="949"/>
      <c r="CB70" s="949"/>
      <c r="CC70" s="949"/>
      <c r="CD70" s="949"/>
      <c r="CE70" s="949"/>
      <c r="CF70" s="949"/>
      <c r="CG70" s="958"/>
      <c r="CH70" s="959"/>
      <c r="CI70" s="960"/>
      <c r="CJ70" s="960"/>
      <c r="CK70" s="960"/>
      <c r="CL70" s="961"/>
      <c r="CM70" s="959"/>
      <c r="CN70" s="960"/>
      <c r="CO70" s="960"/>
      <c r="CP70" s="960"/>
      <c r="CQ70" s="961"/>
      <c r="CR70" s="959"/>
      <c r="CS70" s="960"/>
      <c r="CT70" s="960"/>
      <c r="CU70" s="960"/>
      <c r="CV70" s="961"/>
      <c r="CW70" s="959"/>
      <c r="CX70" s="960"/>
      <c r="CY70" s="960"/>
      <c r="CZ70" s="960"/>
      <c r="DA70" s="961"/>
      <c r="DB70" s="959"/>
      <c r="DC70" s="960"/>
      <c r="DD70" s="960"/>
      <c r="DE70" s="960"/>
      <c r="DF70" s="961"/>
      <c r="DG70" s="959"/>
      <c r="DH70" s="960"/>
      <c r="DI70" s="960"/>
      <c r="DJ70" s="960"/>
      <c r="DK70" s="961"/>
      <c r="DL70" s="959"/>
      <c r="DM70" s="960"/>
      <c r="DN70" s="960"/>
      <c r="DO70" s="960"/>
      <c r="DP70" s="961"/>
      <c r="DQ70" s="959"/>
      <c r="DR70" s="960"/>
      <c r="DS70" s="960"/>
      <c r="DT70" s="960"/>
      <c r="DU70" s="961"/>
      <c r="DV70" s="948"/>
      <c r="DW70" s="949"/>
      <c r="DX70" s="949"/>
      <c r="DY70" s="949"/>
      <c r="DZ70" s="950"/>
      <c r="EA70" s="231"/>
    </row>
    <row r="71" spans="1:131" ht="26.25" customHeight="1">
      <c r="A71" s="240">
        <v>4</v>
      </c>
      <c r="B71" s="977" t="s">
        <v>587</v>
      </c>
      <c r="C71" s="978"/>
      <c r="D71" s="978"/>
      <c r="E71" s="978"/>
      <c r="F71" s="978"/>
      <c r="G71" s="978"/>
      <c r="H71" s="978"/>
      <c r="I71" s="978"/>
      <c r="J71" s="978"/>
      <c r="K71" s="978"/>
      <c r="L71" s="978"/>
      <c r="M71" s="978"/>
      <c r="N71" s="978"/>
      <c r="O71" s="978"/>
      <c r="P71" s="979"/>
      <c r="Q71" s="980">
        <v>282568</v>
      </c>
      <c r="R71" s="974"/>
      <c r="S71" s="974"/>
      <c r="T71" s="974"/>
      <c r="U71" s="974"/>
      <c r="V71" s="974">
        <v>273461</v>
      </c>
      <c r="W71" s="974"/>
      <c r="X71" s="974"/>
      <c r="Y71" s="974"/>
      <c r="Z71" s="974"/>
      <c r="AA71" s="974">
        <v>9107</v>
      </c>
      <c r="AB71" s="974"/>
      <c r="AC71" s="974"/>
      <c r="AD71" s="974"/>
      <c r="AE71" s="974"/>
      <c r="AF71" s="974">
        <v>9107</v>
      </c>
      <c r="AG71" s="974"/>
      <c r="AH71" s="974"/>
      <c r="AI71" s="974"/>
      <c r="AJ71" s="974"/>
      <c r="AK71" s="974">
        <v>1429</v>
      </c>
      <c r="AL71" s="974"/>
      <c r="AM71" s="974"/>
      <c r="AN71" s="974"/>
      <c r="AO71" s="974"/>
      <c r="AP71" s="974" t="s">
        <v>584</v>
      </c>
      <c r="AQ71" s="974"/>
      <c r="AR71" s="974"/>
      <c r="AS71" s="974"/>
      <c r="AT71" s="974"/>
      <c r="AU71" s="974" t="s">
        <v>584</v>
      </c>
      <c r="AV71" s="974"/>
      <c r="AW71" s="974"/>
      <c r="AX71" s="974"/>
      <c r="AY71" s="974"/>
      <c r="AZ71" s="975"/>
      <c r="BA71" s="975"/>
      <c r="BB71" s="975"/>
      <c r="BC71" s="975"/>
      <c r="BD71" s="976"/>
      <c r="BE71" s="243"/>
      <c r="BF71" s="243"/>
      <c r="BG71" s="243"/>
      <c r="BH71" s="243"/>
      <c r="BI71" s="243"/>
      <c r="BJ71" s="243"/>
      <c r="BK71" s="243"/>
      <c r="BL71" s="243"/>
      <c r="BM71" s="243"/>
      <c r="BN71" s="243"/>
      <c r="BO71" s="243"/>
      <c r="BP71" s="243"/>
      <c r="BQ71" s="240">
        <v>65</v>
      </c>
      <c r="BR71" s="245"/>
      <c r="BS71" s="948"/>
      <c r="BT71" s="949"/>
      <c r="BU71" s="949"/>
      <c r="BV71" s="949"/>
      <c r="BW71" s="949"/>
      <c r="BX71" s="949"/>
      <c r="BY71" s="949"/>
      <c r="BZ71" s="949"/>
      <c r="CA71" s="949"/>
      <c r="CB71" s="949"/>
      <c r="CC71" s="949"/>
      <c r="CD71" s="949"/>
      <c r="CE71" s="949"/>
      <c r="CF71" s="949"/>
      <c r="CG71" s="958"/>
      <c r="CH71" s="959"/>
      <c r="CI71" s="960"/>
      <c r="CJ71" s="960"/>
      <c r="CK71" s="960"/>
      <c r="CL71" s="961"/>
      <c r="CM71" s="959"/>
      <c r="CN71" s="960"/>
      <c r="CO71" s="960"/>
      <c r="CP71" s="960"/>
      <c r="CQ71" s="961"/>
      <c r="CR71" s="959"/>
      <c r="CS71" s="960"/>
      <c r="CT71" s="960"/>
      <c r="CU71" s="960"/>
      <c r="CV71" s="961"/>
      <c r="CW71" s="959"/>
      <c r="CX71" s="960"/>
      <c r="CY71" s="960"/>
      <c r="CZ71" s="960"/>
      <c r="DA71" s="961"/>
      <c r="DB71" s="959"/>
      <c r="DC71" s="960"/>
      <c r="DD71" s="960"/>
      <c r="DE71" s="960"/>
      <c r="DF71" s="961"/>
      <c r="DG71" s="959"/>
      <c r="DH71" s="960"/>
      <c r="DI71" s="960"/>
      <c r="DJ71" s="960"/>
      <c r="DK71" s="961"/>
      <c r="DL71" s="959"/>
      <c r="DM71" s="960"/>
      <c r="DN71" s="960"/>
      <c r="DO71" s="960"/>
      <c r="DP71" s="961"/>
      <c r="DQ71" s="959"/>
      <c r="DR71" s="960"/>
      <c r="DS71" s="960"/>
      <c r="DT71" s="960"/>
      <c r="DU71" s="961"/>
      <c r="DV71" s="948"/>
      <c r="DW71" s="949"/>
      <c r="DX71" s="949"/>
      <c r="DY71" s="949"/>
      <c r="DZ71" s="950"/>
      <c r="EA71" s="231"/>
    </row>
    <row r="72" spans="1:131" ht="26.25" customHeight="1">
      <c r="A72" s="240">
        <v>5</v>
      </c>
      <c r="B72" s="977"/>
      <c r="C72" s="978"/>
      <c r="D72" s="978"/>
      <c r="E72" s="978"/>
      <c r="F72" s="978"/>
      <c r="G72" s="978"/>
      <c r="H72" s="978"/>
      <c r="I72" s="978"/>
      <c r="J72" s="978"/>
      <c r="K72" s="978"/>
      <c r="L72" s="978"/>
      <c r="M72" s="978"/>
      <c r="N72" s="978"/>
      <c r="O72" s="978"/>
      <c r="P72" s="979"/>
      <c r="Q72" s="980"/>
      <c r="R72" s="974"/>
      <c r="S72" s="974"/>
      <c r="T72" s="974"/>
      <c r="U72" s="974"/>
      <c r="V72" s="974"/>
      <c r="W72" s="974"/>
      <c r="X72" s="974"/>
      <c r="Y72" s="974"/>
      <c r="Z72" s="974"/>
      <c r="AA72" s="974"/>
      <c r="AB72" s="974"/>
      <c r="AC72" s="974"/>
      <c r="AD72" s="974"/>
      <c r="AE72" s="974"/>
      <c r="AF72" s="974"/>
      <c r="AG72" s="974"/>
      <c r="AH72" s="974"/>
      <c r="AI72" s="974"/>
      <c r="AJ72" s="974"/>
      <c r="AK72" s="974"/>
      <c r="AL72" s="974"/>
      <c r="AM72" s="974"/>
      <c r="AN72" s="974"/>
      <c r="AO72" s="974"/>
      <c r="AP72" s="974"/>
      <c r="AQ72" s="974"/>
      <c r="AR72" s="974"/>
      <c r="AS72" s="974"/>
      <c r="AT72" s="974"/>
      <c r="AU72" s="974"/>
      <c r="AV72" s="974"/>
      <c r="AW72" s="974"/>
      <c r="AX72" s="974"/>
      <c r="AY72" s="974"/>
      <c r="AZ72" s="975"/>
      <c r="BA72" s="975"/>
      <c r="BB72" s="975"/>
      <c r="BC72" s="975"/>
      <c r="BD72" s="976"/>
      <c r="BE72" s="243"/>
      <c r="BF72" s="243"/>
      <c r="BG72" s="243"/>
      <c r="BH72" s="243"/>
      <c r="BI72" s="243"/>
      <c r="BJ72" s="243"/>
      <c r="BK72" s="243"/>
      <c r="BL72" s="243"/>
      <c r="BM72" s="243"/>
      <c r="BN72" s="243"/>
      <c r="BO72" s="243"/>
      <c r="BP72" s="243"/>
      <c r="BQ72" s="240">
        <v>66</v>
      </c>
      <c r="BR72" s="245"/>
      <c r="BS72" s="948"/>
      <c r="BT72" s="949"/>
      <c r="BU72" s="949"/>
      <c r="BV72" s="949"/>
      <c r="BW72" s="949"/>
      <c r="BX72" s="949"/>
      <c r="BY72" s="949"/>
      <c r="BZ72" s="949"/>
      <c r="CA72" s="949"/>
      <c r="CB72" s="949"/>
      <c r="CC72" s="949"/>
      <c r="CD72" s="949"/>
      <c r="CE72" s="949"/>
      <c r="CF72" s="949"/>
      <c r="CG72" s="958"/>
      <c r="CH72" s="959"/>
      <c r="CI72" s="960"/>
      <c r="CJ72" s="960"/>
      <c r="CK72" s="960"/>
      <c r="CL72" s="961"/>
      <c r="CM72" s="959"/>
      <c r="CN72" s="960"/>
      <c r="CO72" s="960"/>
      <c r="CP72" s="960"/>
      <c r="CQ72" s="961"/>
      <c r="CR72" s="959"/>
      <c r="CS72" s="960"/>
      <c r="CT72" s="960"/>
      <c r="CU72" s="960"/>
      <c r="CV72" s="961"/>
      <c r="CW72" s="959"/>
      <c r="CX72" s="960"/>
      <c r="CY72" s="960"/>
      <c r="CZ72" s="960"/>
      <c r="DA72" s="961"/>
      <c r="DB72" s="959"/>
      <c r="DC72" s="960"/>
      <c r="DD72" s="960"/>
      <c r="DE72" s="960"/>
      <c r="DF72" s="961"/>
      <c r="DG72" s="959"/>
      <c r="DH72" s="960"/>
      <c r="DI72" s="960"/>
      <c r="DJ72" s="960"/>
      <c r="DK72" s="961"/>
      <c r="DL72" s="959"/>
      <c r="DM72" s="960"/>
      <c r="DN72" s="960"/>
      <c r="DO72" s="960"/>
      <c r="DP72" s="961"/>
      <c r="DQ72" s="959"/>
      <c r="DR72" s="960"/>
      <c r="DS72" s="960"/>
      <c r="DT72" s="960"/>
      <c r="DU72" s="961"/>
      <c r="DV72" s="948"/>
      <c r="DW72" s="949"/>
      <c r="DX72" s="949"/>
      <c r="DY72" s="949"/>
      <c r="DZ72" s="950"/>
      <c r="EA72" s="231"/>
    </row>
    <row r="73" spans="1:131" ht="26.25" customHeight="1">
      <c r="A73" s="240">
        <v>6</v>
      </c>
      <c r="B73" s="977"/>
      <c r="C73" s="978"/>
      <c r="D73" s="978"/>
      <c r="E73" s="978"/>
      <c r="F73" s="978"/>
      <c r="G73" s="978"/>
      <c r="H73" s="978"/>
      <c r="I73" s="978"/>
      <c r="J73" s="978"/>
      <c r="K73" s="978"/>
      <c r="L73" s="978"/>
      <c r="M73" s="978"/>
      <c r="N73" s="978"/>
      <c r="O73" s="978"/>
      <c r="P73" s="979"/>
      <c r="Q73" s="980"/>
      <c r="R73" s="974"/>
      <c r="S73" s="974"/>
      <c r="T73" s="974"/>
      <c r="U73" s="974"/>
      <c r="V73" s="974"/>
      <c r="W73" s="974"/>
      <c r="X73" s="974"/>
      <c r="Y73" s="974"/>
      <c r="Z73" s="974"/>
      <c r="AA73" s="974"/>
      <c r="AB73" s="974"/>
      <c r="AC73" s="974"/>
      <c r="AD73" s="974"/>
      <c r="AE73" s="974"/>
      <c r="AF73" s="974"/>
      <c r="AG73" s="974"/>
      <c r="AH73" s="974"/>
      <c r="AI73" s="974"/>
      <c r="AJ73" s="974"/>
      <c r="AK73" s="974"/>
      <c r="AL73" s="974"/>
      <c r="AM73" s="974"/>
      <c r="AN73" s="974"/>
      <c r="AO73" s="974"/>
      <c r="AP73" s="974"/>
      <c r="AQ73" s="974"/>
      <c r="AR73" s="974"/>
      <c r="AS73" s="974"/>
      <c r="AT73" s="974"/>
      <c r="AU73" s="974"/>
      <c r="AV73" s="974"/>
      <c r="AW73" s="974"/>
      <c r="AX73" s="974"/>
      <c r="AY73" s="974"/>
      <c r="AZ73" s="975"/>
      <c r="BA73" s="975"/>
      <c r="BB73" s="975"/>
      <c r="BC73" s="975"/>
      <c r="BD73" s="976"/>
      <c r="BE73" s="243"/>
      <c r="BF73" s="243"/>
      <c r="BG73" s="243"/>
      <c r="BH73" s="243"/>
      <c r="BI73" s="243"/>
      <c r="BJ73" s="243"/>
      <c r="BK73" s="243"/>
      <c r="BL73" s="243"/>
      <c r="BM73" s="243"/>
      <c r="BN73" s="243"/>
      <c r="BO73" s="243"/>
      <c r="BP73" s="243"/>
      <c r="BQ73" s="240">
        <v>67</v>
      </c>
      <c r="BR73" s="245"/>
      <c r="BS73" s="948"/>
      <c r="BT73" s="949"/>
      <c r="BU73" s="949"/>
      <c r="BV73" s="949"/>
      <c r="BW73" s="949"/>
      <c r="BX73" s="949"/>
      <c r="BY73" s="949"/>
      <c r="BZ73" s="949"/>
      <c r="CA73" s="949"/>
      <c r="CB73" s="949"/>
      <c r="CC73" s="949"/>
      <c r="CD73" s="949"/>
      <c r="CE73" s="949"/>
      <c r="CF73" s="949"/>
      <c r="CG73" s="958"/>
      <c r="CH73" s="959"/>
      <c r="CI73" s="960"/>
      <c r="CJ73" s="960"/>
      <c r="CK73" s="960"/>
      <c r="CL73" s="961"/>
      <c r="CM73" s="959"/>
      <c r="CN73" s="960"/>
      <c r="CO73" s="960"/>
      <c r="CP73" s="960"/>
      <c r="CQ73" s="961"/>
      <c r="CR73" s="959"/>
      <c r="CS73" s="960"/>
      <c r="CT73" s="960"/>
      <c r="CU73" s="960"/>
      <c r="CV73" s="961"/>
      <c r="CW73" s="959"/>
      <c r="CX73" s="960"/>
      <c r="CY73" s="960"/>
      <c r="CZ73" s="960"/>
      <c r="DA73" s="961"/>
      <c r="DB73" s="959"/>
      <c r="DC73" s="960"/>
      <c r="DD73" s="960"/>
      <c r="DE73" s="960"/>
      <c r="DF73" s="961"/>
      <c r="DG73" s="959"/>
      <c r="DH73" s="960"/>
      <c r="DI73" s="960"/>
      <c r="DJ73" s="960"/>
      <c r="DK73" s="961"/>
      <c r="DL73" s="959"/>
      <c r="DM73" s="960"/>
      <c r="DN73" s="960"/>
      <c r="DO73" s="960"/>
      <c r="DP73" s="961"/>
      <c r="DQ73" s="959"/>
      <c r="DR73" s="960"/>
      <c r="DS73" s="960"/>
      <c r="DT73" s="960"/>
      <c r="DU73" s="961"/>
      <c r="DV73" s="948"/>
      <c r="DW73" s="949"/>
      <c r="DX73" s="949"/>
      <c r="DY73" s="949"/>
      <c r="DZ73" s="950"/>
      <c r="EA73" s="231"/>
    </row>
    <row r="74" spans="1:131" ht="26.25" customHeight="1">
      <c r="A74" s="240">
        <v>7</v>
      </c>
      <c r="B74" s="977"/>
      <c r="C74" s="978"/>
      <c r="D74" s="978"/>
      <c r="E74" s="978"/>
      <c r="F74" s="978"/>
      <c r="G74" s="978"/>
      <c r="H74" s="978"/>
      <c r="I74" s="978"/>
      <c r="J74" s="978"/>
      <c r="K74" s="978"/>
      <c r="L74" s="978"/>
      <c r="M74" s="978"/>
      <c r="N74" s="978"/>
      <c r="O74" s="978"/>
      <c r="P74" s="979"/>
      <c r="Q74" s="980"/>
      <c r="R74" s="974"/>
      <c r="S74" s="974"/>
      <c r="T74" s="974"/>
      <c r="U74" s="974"/>
      <c r="V74" s="974"/>
      <c r="W74" s="974"/>
      <c r="X74" s="974"/>
      <c r="Y74" s="974"/>
      <c r="Z74" s="974"/>
      <c r="AA74" s="974"/>
      <c r="AB74" s="974"/>
      <c r="AC74" s="974"/>
      <c r="AD74" s="974"/>
      <c r="AE74" s="974"/>
      <c r="AF74" s="974"/>
      <c r="AG74" s="974"/>
      <c r="AH74" s="974"/>
      <c r="AI74" s="974"/>
      <c r="AJ74" s="974"/>
      <c r="AK74" s="974"/>
      <c r="AL74" s="974"/>
      <c r="AM74" s="974"/>
      <c r="AN74" s="974"/>
      <c r="AO74" s="974"/>
      <c r="AP74" s="974"/>
      <c r="AQ74" s="974"/>
      <c r="AR74" s="974"/>
      <c r="AS74" s="974"/>
      <c r="AT74" s="974"/>
      <c r="AU74" s="974"/>
      <c r="AV74" s="974"/>
      <c r="AW74" s="974"/>
      <c r="AX74" s="974"/>
      <c r="AY74" s="974"/>
      <c r="AZ74" s="975"/>
      <c r="BA74" s="975"/>
      <c r="BB74" s="975"/>
      <c r="BC74" s="975"/>
      <c r="BD74" s="976"/>
      <c r="BE74" s="243"/>
      <c r="BF74" s="243"/>
      <c r="BG74" s="243"/>
      <c r="BH74" s="243"/>
      <c r="BI74" s="243"/>
      <c r="BJ74" s="243"/>
      <c r="BK74" s="243"/>
      <c r="BL74" s="243"/>
      <c r="BM74" s="243"/>
      <c r="BN74" s="243"/>
      <c r="BO74" s="243"/>
      <c r="BP74" s="243"/>
      <c r="BQ74" s="240">
        <v>68</v>
      </c>
      <c r="BR74" s="245"/>
      <c r="BS74" s="948"/>
      <c r="BT74" s="949"/>
      <c r="BU74" s="949"/>
      <c r="BV74" s="949"/>
      <c r="BW74" s="949"/>
      <c r="BX74" s="949"/>
      <c r="BY74" s="949"/>
      <c r="BZ74" s="949"/>
      <c r="CA74" s="949"/>
      <c r="CB74" s="949"/>
      <c r="CC74" s="949"/>
      <c r="CD74" s="949"/>
      <c r="CE74" s="949"/>
      <c r="CF74" s="949"/>
      <c r="CG74" s="958"/>
      <c r="CH74" s="959"/>
      <c r="CI74" s="960"/>
      <c r="CJ74" s="960"/>
      <c r="CK74" s="960"/>
      <c r="CL74" s="961"/>
      <c r="CM74" s="959"/>
      <c r="CN74" s="960"/>
      <c r="CO74" s="960"/>
      <c r="CP74" s="960"/>
      <c r="CQ74" s="961"/>
      <c r="CR74" s="959"/>
      <c r="CS74" s="960"/>
      <c r="CT74" s="960"/>
      <c r="CU74" s="960"/>
      <c r="CV74" s="961"/>
      <c r="CW74" s="959"/>
      <c r="CX74" s="960"/>
      <c r="CY74" s="960"/>
      <c r="CZ74" s="960"/>
      <c r="DA74" s="961"/>
      <c r="DB74" s="959"/>
      <c r="DC74" s="960"/>
      <c r="DD74" s="960"/>
      <c r="DE74" s="960"/>
      <c r="DF74" s="961"/>
      <c r="DG74" s="959"/>
      <c r="DH74" s="960"/>
      <c r="DI74" s="960"/>
      <c r="DJ74" s="960"/>
      <c r="DK74" s="961"/>
      <c r="DL74" s="959"/>
      <c r="DM74" s="960"/>
      <c r="DN74" s="960"/>
      <c r="DO74" s="960"/>
      <c r="DP74" s="961"/>
      <c r="DQ74" s="959"/>
      <c r="DR74" s="960"/>
      <c r="DS74" s="960"/>
      <c r="DT74" s="960"/>
      <c r="DU74" s="961"/>
      <c r="DV74" s="948"/>
      <c r="DW74" s="949"/>
      <c r="DX74" s="949"/>
      <c r="DY74" s="949"/>
      <c r="DZ74" s="950"/>
      <c r="EA74" s="231"/>
    </row>
    <row r="75" spans="1:131" ht="26.25" customHeight="1">
      <c r="A75" s="240">
        <v>8</v>
      </c>
      <c r="B75" s="977"/>
      <c r="C75" s="978"/>
      <c r="D75" s="978"/>
      <c r="E75" s="978"/>
      <c r="F75" s="978"/>
      <c r="G75" s="978"/>
      <c r="H75" s="978"/>
      <c r="I75" s="978"/>
      <c r="J75" s="978"/>
      <c r="K75" s="978"/>
      <c r="L75" s="978"/>
      <c r="M75" s="978"/>
      <c r="N75" s="978"/>
      <c r="O75" s="978"/>
      <c r="P75" s="979"/>
      <c r="Q75" s="981"/>
      <c r="R75" s="982"/>
      <c r="S75" s="982"/>
      <c r="T75" s="982"/>
      <c r="U75" s="983"/>
      <c r="V75" s="984"/>
      <c r="W75" s="982"/>
      <c r="X75" s="982"/>
      <c r="Y75" s="982"/>
      <c r="Z75" s="983"/>
      <c r="AA75" s="984"/>
      <c r="AB75" s="982"/>
      <c r="AC75" s="982"/>
      <c r="AD75" s="982"/>
      <c r="AE75" s="983"/>
      <c r="AF75" s="984"/>
      <c r="AG75" s="982"/>
      <c r="AH75" s="982"/>
      <c r="AI75" s="982"/>
      <c r="AJ75" s="983"/>
      <c r="AK75" s="984"/>
      <c r="AL75" s="982"/>
      <c r="AM75" s="982"/>
      <c r="AN75" s="982"/>
      <c r="AO75" s="983"/>
      <c r="AP75" s="984"/>
      <c r="AQ75" s="982"/>
      <c r="AR75" s="982"/>
      <c r="AS75" s="982"/>
      <c r="AT75" s="983"/>
      <c r="AU75" s="984"/>
      <c r="AV75" s="982"/>
      <c r="AW75" s="982"/>
      <c r="AX75" s="982"/>
      <c r="AY75" s="983"/>
      <c r="AZ75" s="975"/>
      <c r="BA75" s="975"/>
      <c r="BB75" s="975"/>
      <c r="BC75" s="975"/>
      <c r="BD75" s="976"/>
      <c r="BE75" s="243"/>
      <c r="BF75" s="243"/>
      <c r="BG75" s="243"/>
      <c r="BH75" s="243"/>
      <c r="BI75" s="243"/>
      <c r="BJ75" s="243"/>
      <c r="BK75" s="243"/>
      <c r="BL75" s="243"/>
      <c r="BM75" s="243"/>
      <c r="BN75" s="243"/>
      <c r="BO75" s="243"/>
      <c r="BP75" s="243"/>
      <c r="BQ75" s="240">
        <v>69</v>
      </c>
      <c r="BR75" s="245"/>
      <c r="BS75" s="948"/>
      <c r="BT75" s="949"/>
      <c r="BU75" s="949"/>
      <c r="BV75" s="949"/>
      <c r="BW75" s="949"/>
      <c r="BX75" s="949"/>
      <c r="BY75" s="949"/>
      <c r="BZ75" s="949"/>
      <c r="CA75" s="949"/>
      <c r="CB75" s="949"/>
      <c r="CC75" s="949"/>
      <c r="CD75" s="949"/>
      <c r="CE75" s="949"/>
      <c r="CF75" s="949"/>
      <c r="CG75" s="958"/>
      <c r="CH75" s="959"/>
      <c r="CI75" s="960"/>
      <c r="CJ75" s="960"/>
      <c r="CK75" s="960"/>
      <c r="CL75" s="961"/>
      <c r="CM75" s="959"/>
      <c r="CN75" s="960"/>
      <c r="CO75" s="960"/>
      <c r="CP75" s="960"/>
      <c r="CQ75" s="961"/>
      <c r="CR75" s="959"/>
      <c r="CS75" s="960"/>
      <c r="CT75" s="960"/>
      <c r="CU75" s="960"/>
      <c r="CV75" s="961"/>
      <c r="CW75" s="959"/>
      <c r="CX75" s="960"/>
      <c r="CY75" s="960"/>
      <c r="CZ75" s="960"/>
      <c r="DA75" s="961"/>
      <c r="DB75" s="959"/>
      <c r="DC75" s="960"/>
      <c r="DD75" s="960"/>
      <c r="DE75" s="960"/>
      <c r="DF75" s="961"/>
      <c r="DG75" s="959"/>
      <c r="DH75" s="960"/>
      <c r="DI75" s="960"/>
      <c r="DJ75" s="960"/>
      <c r="DK75" s="961"/>
      <c r="DL75" s="959"/>
      <c r="DM75" s="960"/>
      <c r="DN75" s="960"/>
      <c r="DO75" s="960"/>
      <c r="DP75" s="961"/>
      <c r="DQ75" s="959"/>
      <c r="DR75" s="960"/>
      <c r="DS75" s="960"/>
      <c r="DT75" s="960"/>
      <c r="DU75" s="961"/>
      <c r="DV75" s="948"/>
      <c r="DW75" s="949"/>
      <c r="DX75" s="949"/>
      <c r="DY75" s="949"/>
      <c r="DZ75" s="950"/>
      <c r="EA75" s="231"/>
    </row>
    <row r="76" spans="1:131" ht="26.25" customHeight="1">
      <c r="A76" s="240">
        <v>9</v>
      </c>
      <c r="B76" s="977"/>
      <c r="C76" s="978"/>
      <c r="D76" s="978"/>
      <c r="E76" s="978"/>
      <c r="F76" s="978"/>
      <c r="G76" s="978"/>
      <c r="H76" s="978"/>
      <c r="I76" s="978"/>
      <c r="J76" s="978"/>
      <c r="K76" s="978"/>
      <c r="L76" s="978"/>
      <c r="M76" s="978"/>
      <c r="N76" s="978"/>
      <c r="O76" s="978"/>
      <c r="P76" s="979"/>
      <c r="Q76" s="981"/>
      <c r="R76" s="982"/>
      <c r="S76" s="982"/>
      <c r="T76" s="982"/>
      <c r="U76" s="983"/>
      <c r="V76" s="984"/>
      <c r="W76" s="982"/>
      <c r="X76" s="982"/>
      <c r="Y76" s="982"/>
      <c r="Z76" s="983"/>
      <c r="AA76" s="984"/>
      <c r="AB76" s="982"/>
      <c r="AC76" s="982"/>
      <c r="AD76" s="982"/>
      <c r="AE76" s="983"/>
      <c r="AF76" s="984"/>
      <c r="AG76" s="982"/>
      <c r="AH76" s="982"/>
      <c r="AI76" s="982"/>
      <c r="AJ76" s="983"/>
      <c r="AK76" s="984"/>
      <c r="AL76" s="982"/>
      <c r="AM76" s="982"/>
      <c r="AN76" s="982"/>
      <c r="AO76" s="983"/>
      <c r="AP76" s="984"/>
      <c r="AQ76" s="982"/>
      <c r="AR76" s="982"/>
      <c r="AS76" s="982"/>
      <c r="AT76" s="983"/>
      <c r="AU76" s="984"/>
      <c r="AV76" s="982"/>
      <c r="AW76" s="982"/>
      <c r="AX76" s="982"/>
      <c r="AY76" s="983"/>
      <c r="AZ76" s="975"/>
      <c r="BA76" s="975"/>
      <c r="BB76" s="975"/>
      <c r="BC76" s="975"/>
      <c r="BD76" s="976"/>
      <c r="BE76" s="243"/>
      <c r="BF76" s="243"/>
      <c r="BG76" s="243"/>
      <c r="BH76" s="243"/>
      <c r="BI76" s="243"/>
      <c r="BJ76" s="243"/>
      <c r="BK76" s="243"/>
      <c r="BL76" s="243"/>
      <c r="BM76" s="243"/>
      <c r="BN76" s="243"/>
      <c r="BO76" s="243"/>
      <c r="BP76" s="243"/>
      <c r="BQ76" s="240">
        <v>70</v>
      </c>
      <c r="BR76" s="245"/>
      <c r="BS76" s="948"/>
      <c r="BT76" s="949"/>
      <c r="BU76" s="949"/>
      <c r="BV76" s="949"/>
      <c r="BW76" s="949"/>
      <c r="BX76" s="949"/>
      <c r="BY76" s="949"/>
      <c r="BZ76" s="949"/>
      <c r="CA76" s="949"/>
      <c r="CB76" s="949"/>
      <c r="CC76" s="949"/>
      <c r="CD76" s="949"/>
      <c r="CE76" s="949"/>
      <c r="CF76" s="949"/>
      <c r="CG76" s="958"/>
      <c r="CH76" s="959"/>
      <c r="CI76" s="960"/>
      <c r="CJ76" s="960"/>
      <c r="CK76" s="960"/>
      <c r="CL76" s="961"/>
      <c r="CM76" s="959"/>
      <c r="CN76" s="960"/>
      <c r="CO76" s="960"/>
      <c r="CP76" s="960"/>
      <c r="CQ76" s="961"/>
      <c r="CR76" s="959"/>
      <c r="CS76" s="960"/>
      <c r="CT76" s="960"/>
      <c r="CU76" s="960"/>
      <c r="CV76" s="961"/>
      <c r="CW76" s="959"/>
      <c r="CX76" s="960"/>
      <c r="CY76" s="960"/>
      <c r="CZ76" s="960"/>
      <c r="DA76" s="961"/>
      <c r="DB76" s="959"/>
      <c r="DC76" s="960"/>
      <c r="DD76" s="960"/>
      <c r="DE76" s="960"/>
      <c r="DF76" s="961"/>
      <c r="DG76" s="959"/>
      <c r="DH76" s="960"/>
      <c r="DI76" s="960"/>
      <c r="DJ76" s="960"/>
      <c r="DK76" s="961"/>
      <c r="DL76" s="959"/>
      <c r="DM76" s="960"/>
      <c r="DN76" s="960"/>
      <c r="DO76" s="960"/>
      <c r="DP76" s="961"/>
      <c r="DQ76" s="959"/>
      <c r="DR76" s="960"/>
      <c r="DS76" s="960"/>
      <c r="DT76" s="960"/>
      <c r="DU76" s="961"/>
      <c r="DV76" s="948"/>
      <c r="DW76" s="949"/>
      <c r="DX76" s="949"/>
      <c r="DY76" s="949"/>
      <c r="DZ76" s="950"/>
      <c r="EA76" s="231"/>
    </row>
    <row r="77" spans="1:131" ht="26.25" customHeight="1">
      <c r="A77" s="240">
        <v>10</v>
      </c>
      <c r="B77" s="977"/>
      <c r="C77" s="978"/>
      <c r="D77" s="978"/>
      <c r="E77" s="978"/>
      <c r="F77" s="978"/>
      <c r="G77" s="978"/>
      <c r="H77" s="978"/>
      <c r="I77" s="978"/>
      <c r="J77" s="978"/>
      <c r="K77" s="978"/>
      <c r="L77" s="978"/>
      <c r="M77" s="978"/>
      <c r="N77" s="978"/>
      <c r="O77" s="978"/>
      <c r="P77" s="979"/>
      <c r="Q77" s="981"/>
      <c r="R77" s="982"/>
      <c r="S77" s="982"/>
      <c r="T77" s="982"/>
      <c r="U77" s="983"/>
      <c r="V77" s="984"/>
      <c r="W77" s="982"/>
      <c r="X77" s="982"/>
      <c r="Y77" s="982"/>
      <c r="Z77" s="983"/>
      <c r="AA77" s="984"/>
      <c r="AB77" s="982"/>
      <c r="AC77" s="982"/>
      <c r="AD77" s="982"/>
      <c r="AE77" s="983"/>
      <c r="AF77" s="984"/>
      <c r="AG77" s="982"/>
      <c r="AH77" s="982"/>
      <c r="AI77" s="982"/>
      <c r="AJ77" s="983"/>
      <c r="AK77" s="984"/>
      <c r="AL77" s="982"/>
      <c r="AM77" s="982"/>
      <c r="AN77" s="982"/>
      <c r="AO77" s="983"/>
      <c r="AP77" s="984"/>
      <c r="AQ77" s="982"/>
      <c r="AR77" s="982"/>
      <c r="AS77" s="982"/>
      <c r="AT77" s="983"/>
      <c r="AU77" s="984"/>
      <c r="AV77" s="982"/>
      <c r="AW77" s="982"/>
      <c r="AX77" s="982"/>
      <c r="AY77" s="983"/>
      <c r="AZ77" s="975"/>
      <c r="BA77" s="975"/>
      <c r="BB77" s="975"/>
      <c r="BC77" s="975"/>
      <c r="BD77" s="976"/>
      <c r="BE77" s="243"/>
      <c r="BF77" s="243"/>
      <c r="BG77" s="243"/>
      <c r="BH77" s="243"/>
      <c r="BI77" s="243"/>
      <c r="BJ77" s="243"/>
      <c r="BK77" s="243"/>
      <c r="BL77" s="243"/>
      <c r="BM77" s="243"/>
      <c r="BN77" s="243"/>
      <c r="BO77" s="243"/>
      <c r="BP77" s="243"/>
      <c r="BQ77" s="240">
        <v>71</v>
      </c>
      <c r="BR77" s="245"/>
      <c r="BS77" s="948"/>
      <c r="BT77" s="949"/>
      <c r="BU77" s="949"/>
      <c r="BV77" s="949"/>
      <c r="BW77" s="949"/>
      <c r="BX77" s="949"/>
      <c r="BY77" s="949"/>
      <c r="BZ77" s="949"/>
      <c r="CA77" s="949"/>
      <c r="CB77" s="949"/>
      <c r="CC77" s="949"/>
      <c r="CD77" s="949"/>
      <c r="CE77" s="949"/>
      <c r="CF77" s="949"/>
      <c r="CG77" s="958"/>
      <c r="CH77" s="959"/>
      <c r="CI77" s="960"/>
      <c r="CJ77" s="960"/>
      <c r="CK77" s="960"/>
      <c r="CL77" s="961"/>
      <c r="CM77" s="959"/>
      <c r="CN77" s="960"/>
      <c r="CO77" s="960"/>
      <c r="CP77" s="960"/>
      <c r="CQ77" s="961"/>
      <c r="CR77" s="959"/>
      <c r="CS77" s="960"/>
      <c r="CT77" s="960"/>
      <c r="CU77" s="960"/>
      <c r="CV77" s="961"/>
      <c r="CW77" s="959"/>
      <c r="CX77" s="960"/>
      <c r="CY77" s="960"/>
      <c r="CZ77" s="960"/>
      <c r="DA77" s="961"/>
      <c r="DB77" s="959"/>
      <c r="DC77" s="960"/>
      <c r="DD77" s="960"/>
      <c r="DE77" s="960"/>
      <c r="DF77" s="961"/>
      <c r="DG77" s="959"/>
      <c r="DH77" s="960"/>
      <c r="DI77" s="960"/>
      <c r="DJ77" s="960"/>
      <c r="DK77" s="961"/>
      <c r="DL77" s="959"/>
      <c r="DM77" s="960"/>
      <c r="DN77" s="960"/>
      <c r="DO77" s="960"/>
      <c r="DP77" s="961"/>
      <c r="DQ77" s="959"/>
      <c r="DR77" s="960"/>
      <c r="DS77" s="960"/>
      <c r="DT77" s="960"/>
      <c r="DU77" s="961"/>
      <c r="DV77" s="948"/>
      <c r="DW77" s="949"/>
      <c r="DX77" s="949"/>
      <c r="DY77" s="949"/>
      <c r="DZ77" s="950"/>
      <c r="EA77" s="231"/>
    </row>
    <row r="78" spans="1:131" ht="26.25" customHeight="1">
      <c r="A78" s="240">
        <v>11</v>
      </c>
      <c r="B78" s="977"/>
      <c r="C78" s="978"/>
      <c r="D78" s="978"/>
      <c r="E78" s="978"/>
      <c r="F78" s="978"/>
      <c r="G78" s="978"/>
      <c r="H78" s="978"/>
      <c r="I78" s="978"/>
      <c r="J78" s="978"/>
      <c r="K78" s="978"/>
      <c r="L78" s="978"/>
      <c r="M78" s="978"/>
      <c r="N78" s="978"/>
      <c r="O78" s="978"/>
      <c r="P78" s="979"/>
      <c r="Q78" s="980"/>
      <c r="R78" s="974"/>
      <c r="S78" s="974"/>
      <c r="T78" s="974"/>
      <c r="U78" s="974"/>
      <c r="V78" s="974"/>
      <c r="W78" s="974"/>
      <c r="X78" s="974"/>
      <c r="Y78" s="974"/>
      <c r="Z78" s="974"/>
      <c r="AA78" s="974"/>
      <c r="AB78" s="974"/>
      <c r="AC78" s="974"/>
      <c r="AD78" s="974"/>
      <c r="AE78" s="974"/>
      <c r="AF78" s="974"/>
      <c r="AG78" s="974"/>
      <c r="AH78" s="974"/>
      <c r="AI78" s="974"/>
      <c r="AJ78" s="974"/>
      <c r="AK78" s="974"/>
      <c r="AL78" s="974"/>
      <c r="AM78" s="974"/>
      <c r="AN78" s="974"/>
      <c r="AO78" s="974"/>
      <c r="AP78" s="974"/>
      <c r="AQ78" s="974"/>
      <c r="AR78" s="974"/>
      <c r="AS78" s="974"/>
      <c r="AT78" s="974"/>
      <c r="AU78" s="974"/>
      <c r="AV78" s="974"/>
      <c r="AW78" s="974"/>
      <c r="AX78" s="974"/>
      <c r="AY78" s="974"/>
      <c r="AZ78" s="975"/>
      <c r="BA78" s="975"/>
      <c r="BB78" s="975"/>
      <c r="BC78" s="975"/>
      <c r="BD78" s="976"/>
      <c r="BE78" s="243"/>
      <c r="BF78" s="243"/>
      <c r="BG78" s="243"/>
      <c r="BH78" s="243"/>
      <c r="BI78" s="243"/>
      <c r="BJ78" s="231"/>
      <c r="BK78" s="231"/>
      <c r="BL78" s="231"/>
      <c r="BM78" s="231"/>
      <c r="BN78" s="231"/>
      <c r="BO78" s="243"/>
      <c r="BP78" s="243"/>
      <c r="BQ78" s="240">
        <v>72</v>
      </c>
      <c r="BR78" s="245"/>
      <c r="BS78" s="948"/>
      <c r="BT78" s="949"/>
      <c r="BU78" s="949"/>
      <c r="BV78" s="949"/>
      <c r="BW78" s="949"/>
      <c r="BX78" s="949"/>
      <c r="BY78" s="949"/>
      <c r="BZ78" s="949"/>
      <c r="CA78" s="949"/>
      <c r="CB78" s="949"/>
      <c r="CC78" s="949"/>
      <c r="CD78" s="949"/>
      <c r="CE78" s="949"/>
      <c r="CF78" s="949"/>
      <c r="CG78" s="958"/>
      <c r="CH78" s="959"/>
      <c r="CI78" s="960"/>
      <c r="CJ78" s="960"/>
      <c r="CK78" s="960"/>
      <c r="CL78" s="961"/>
      <c r="CM78" s="959"/>
      <c r="CN78" s="960"/>
      <c r="CO78" s="960"/>
      <c r="CP78" s="960"/>
      <c r="CQ78" s="961"/>
      <c r="CR78" s="959"/>
      <c r="CS78" s="960"/>
      <c r="CT78" s="960"/>
      <c r="CU78" s="960"/>
      <c r="CV78" s="961"/>
      <c r="CW78" s="959"/>
      <c r="CX78" s="960"/>
      <c r="CY78" s="960"/>
      <c r="CZ78" s="960"/>
      <c r="DA78" s="961"/>
      <c r="DB78" s="959"/>
      <c r="DC78" s="960"/>
      <c r="DD78" s="960"/>
      <c r="DE78" s="960"/>
      <c r="DF78" s="961"/>
      <c r="DG78" s="959"/>
      <c r="DH78" s="960"/>
      <c r="DI78" s="960"/>
      <c r="DJ78" s="960"/>
      <c r="DK78" s="961"/>
      <c r="DL78" s="959"/>
      <c r="DM78" s="960"/>
      <c r="DN78" s="960"/>
      <c r="DO78" s="960"/>
      <c r="DP78" s="961"/>
      <c r="DQ78" s="959"/>
      <c r="DR78" s="960"/>
      <c r="DS78" s="960"/>
      <c r="DT78" s="960"/>
      <c r="DU78" s="961"/>
      <c r="DV78" s="948"/>
      <c r="DW78" s="949"/>
      <c r="DX78" s="949"/>
      <c r="DY78" s="949"/>
      <c r="DZ78" s="950"/>
      <c r="EA78" s="231"/>
    </row>
    <row r="79" spans="1:131" ht="26.25" customHeight="1">
      <c r="A79" s="240">
        <v>12</v>
      </c>
      <c r="B79" s="977"/>
      <c r="C79" s="978"/>
      <c r="D79" s="978"/>
      <c r="E79" s="978"/>
      <c r="F79" s="978"/>
      <c r="G79" s="978"/>
      <c r="H79" s="978"/>
      <c r="I79" s="978"/>
      <c r="J79" s="978"/>
      <c r="K79" s="978"/>
      <c r="L79" s="978"/>
      <c r="M79" s="978"/>
      <c r="N79" s="978"/>
      <c r="O79" s="978"/>
      <c r="P79" s="979"/>
      <c r="Q79" s="980"/>
      <c r="R79" s="974"/>
      <c r="S79" s="974"/>
      <c r="T79" s="974"/>
      <c r="U79" s="974"/>
      <c r="V79" s="974"/>
      <c r="W79" s="974"/>
      <c r="X79" s="974"/>
      <c r="Y79" s="974"/>
      <c r="Z79" s="974"/>
      <c r="AA79" s="974"/>
      <c r="AB79" s="974"/>
      <c r="AC79" s="974"/>
      <c r="AD79" s="974"/>
      <c r="AE79" s="974"/>
      <c r="AF79" s="974"/>
      <c r="AG79" s="974"/>
      <c r="AH79" s="974"/>
      <c r="AI79" s="974"/>
      <c r="AJ79" s="974"/>
      <c r="AK79" s="974"/>
      <c r="AL79" s="974"/>
      <c r="AM79" s="974"/>
      <c r="AN79" s="974"/>
      <c r="AO79" s="974"/>
      <c r="AP79" s="974"/>
      <c r="AQ79" s="974"/>
      <c r="AR79" s="974"/>
      <c r="AS79" s="974"/>
      <c r="AT79" s="974"/>
      <c r="AU79" s="974"/>
      <c r="AV79" s="974"/>
      <c r="AW79" s="974"/>
      <c r="AX79" s="974"/>
      <c r="AY79" s="974"/>
      <c r="AZ79" s="975"/>
      <c r="BA79" s="975"/>
      <c r="BB79" s="975"/>
      <c r="BC79" s="975"/>
      <c r="BD79" s="976"/>
      <c r="BE79" s="243"/>
      <c r="BF79" s="243"/>
      <c r="BG79" s="243"/>
      <c r="BH79" s="243"/>
      <c r="BI79" s="243"/>
      <c r="BJ79" s="231"/>
      <c r="BK79" s="231"/>
      <c r="BL79" s="231"/>
      <c r="BM79" s="231"/>
      <c r="BN79" s="231"/>
      <c r="BO79" s="243"/>
      <c r="BP79" s="243"/>
      <c r="BQ79" s="240">
        <v>73</v>
      </c>
      <c r="BR79" s="245"/>
      <c r="BS79" s="948"/>
      <c r="BT79" s="949"/>
      <c r="BU79" s="949"/>
      <c r="BV79" s="949"/>
      <c r="BW79" s="949"/>
      <c r="BX79" s="949"/>
      <c r="BY79" s="949"/>
      <c r="BZ79" s="949"/>
      <c r="CA79" s="949"/>
      <c r="CB79" s="949"/>
      <c r="CC79" s="949"/>
      <c r="CD79" s="949"/>
      <c r="CE79" s="949"/>
      <c r="CF79" s="949"/>
      <c r="CG79" s="958"/>
      <c r="CH79" s="959"/>
      <c r="CI79" s="960"/>
      <c r="CJ79" s="960"/>
      <c r="CK79" s="960"/>
      <c r="CL79" s="961"/>
      <c r="CM79" s="959"/>
      <c r="CN79" s="960"/>
      <c r="CO79" s="960"/>
      <c r="CP79" s="960"/>
      <c r="CQ79" s="961"/>
      <c r="CR79" s="959"/>
      <c r="CS79" s="960"/>
      <c r="CT79" s="960"/>
      <c r="CU79" s="960"/>
      <c r="CV79" s="961"/>
      <c r="CW79" s="959"/>
      <c r="CX79" s="960"/>
      <c r="CY79" s="960"/>
      <c r="CZ79" s="960"/>
      <c r="DA79" s="961"/>
      <c r="DB79" s="959"/>
      <c r="DC79" s="960"/>
      <c r="DD79" s="960"/>
      <c r="DE79" s="960"/>
      <c r="DF79" s="961"/>
      <c r="DG79" s="959"/>
      <c r="DH79" s="960"/>
      <c r="DI79" s="960"/>
      <c r="DJ79" s="960"/>
      <c r="DK79" s="961"/>
      <c r="DL79" s="959"/>
      <c r="DM79" s="960"/>
      <c r="DN79" s="960"/>
      <c r="DO79" s="960"/>
      <c r="DP79" s="961"/>
      <c r="DQ79" s="959"/>
      <c r="DR79" s="960"/>
      <c r="DS79" s="960"/>
      <c r="DT79" s="960"/>
      <c r="DU79" s="961"/>
      <c r="DV79" s="948"/>
      <c r="DW79" s="949"/>
      <c r="DX79" s="949"/>
      <c r="DY79" s="949"/>
      <c r="DZ79" s="950"/>
      <c r="EA79" s="231"/>
    </row>
    <row r="80" spans="1:131" ht="26.25" customHeight="1">
      <c r="A80" s="240">
        <v>13</v>
      </c>
      <c r="B80" s="977"/>
      <c r="C80" s="978"/>
      <c r="D80" s="978"/>
      <c r="E80" s="978"/>
      <c r="F80" s="978"/>
      <c r="G80" s="978"/>
      <c r="H80" s="978"/>
      <c r="I80" s="978"/>
      <c r="J80" s="978"/>
      <c r="K80" s="978"/>
      <c r="L80" s="978"/>
      <c r="M80" s="978"/>
      <c r="N80" s="978"/>
      <c r="O80" s="978"/>
      <c r="P80" s="979"/>
      <c r="Q80" s="980"/>
      <c r="R80" s="974"/>
      <c r="S80" s="974"/>
      <c r="T80" s="974"/>
      <c r="U80" s="974"/>
      <c r="V80" s="974"/>
      <c r="W80" s="974"/>
      <c r="X80" s="974"/>
      <c r="Y80" s="974"/>
      <c r="Z80" s="974"/>
      <c r="AA80" s="974"/>
      <c r="AB80" s="974"/>
      <c r="AC80" s="974"/>
      <c r="AD80" s="974"/>
      <c r="AE80" s="974"/>
      <c r="AF80" s="974"/>
      <c r="AG80" s="974"/>
      <c r="AH80" s="974"/>
      <c r="AI80" s="974"/>
      <c r="AJ80" s="974"/>
      <c r="AK80" s="974"/>
      <c r="AL80" s="974"/>
      <c r="AM80" s="974"/>
      <c r="AN80" s="974"/>
      <c r="AO80" s="974"/>
      <c r="AP80" s="974"/>
      <c r="AQ80" s="974"/>
      <c r="AR80" s="974"/>
      <c r="AS80" s="974"/>
      <c r="AT80" s="974"/>
      <c r="AU80" s="974"/>
      <c r="AV80" s="974"/>
      <c r="AW80" s="974"/>
      <c r="AX80" s="974"/>
      <c r="AY80" s="974"/>
      <c r="AZ80" s="975"/>
      <c r="BA80" s="975"/>
      <c r="BB80" s="975"/>
      <c r="BC80" s="975"/>
      <c r="BD80" s="976"/>
      <c r="BE80" s="243"/>
      <c r="BF80" s="243"/>
      <c r="BG80" s="243"/>
      <c r="BH80" s="243"/>
      <c r="BI80" s="243"/>
      <c r="BJ80" s="243"/>
      <c r="BK80" s="243"/>
      <c r="BL80" s="243"/>
      <c r="BM80" s="243"/>
      <c r="BN80" s="243"/>
      <c r="BO80" s="243"/>
      <c r="BP80" s="243"/>
      <c r="BQ80" s="240">
        <v>74</v>
      </c>
      <c r="BR80" s="245"/>
      <c r="BS80" s="948"/>
      <c r="BT80" s="949"/>
      <c r="BU80" s="949"/>
      <c r="BV80" s="949"/>
      <c r="BW80" s="949"/>
      <c r="BX80" s="949"/>
      <c r="BY80" s="949"/>
      <c r="BZ80" s="949"/>
      <c r="CA80" s="949"/>
      <c r="CB80" s="949"/>
      <c r="CC80" s="949"/>
      <c r="CD80" s="949"/>
      <c r="CE80" s="949"/>
      <c r="CF80" s="949"/>
      <c r="CG80" s="958"/>
      <c r="CH80" s="959"/>
      <c r="CI80" s="960"/>
      <c r="CJ80" s="960"/>
      <c r="CK80" s="960"/>
      <c r="CL80" s="961"/>
      <c r="CM80" s="959"/>
      <c r="CN80" s="960"/>
      <c r="CO80" s="960"/>
      <c r="CP80" s="960"/>
      <c r="CQ80" s="961"/>
      <c r="CR80" s="959"/>
      <c r="CS80" s="960"/>
      <c r="CT80" s="960"/>
      <c r="CU80" s="960"/>
      <c r="CV80" s="961"/>
      <c r="CW80" s="959"/>
      <c r="CX80" s="960"/>
      <c r="CY80" s="960"/>
      <c r="CZ80" s="960"/>
      <c r="DA80" s="961"/>
      <c r="DB80" s="959"/>
      <c r="DC80" s="960"/>
      <c r="DD80" s="960"/>
      <c r="DE80" s="960"/>
      <c r="DF80" s="961"/>
      <c r="DG80" s="959"/>
      <c r="DH80" s="960"/>
      <c r="DI80" s="960"/>
      <c r="DJ80" s="960"/>
      <c r="DK80" s="961"/>
      <c r="DL80" s="959"/>
      <c r="DM80" s="960"/>
      <c r="DN80" s="960"/>
      <c r="DO80" s="960"/>
      <c r="DP80" s="961"/>
      <c r="DQ80" s="959"/>
      <c r="DR80" s="960"/>
      <c r="DS80" s="960"/>
      <c r="DT80" s="960"/>
      <c r="DU80" s="961"/>
      <c r="DV80" s="948"/>
      <c r="DW80" s="949"/>
      <c r="DX80" s="949"/>
      <c r="DY80" s="949"/>
      <c r="DZ80" s="950"/>
      <c r="EA80" s="231"/>
    </row>
    <row r="81" spans="1:131" ht="26.25" customHeight="1">
      <c r="A81" s="240">
        <v>14</v>
      </c>
      <c r="B81" s="977"/>
      <c r="C81" s="978"/>
      <c r="D81" s="978"/>
      <c r="E81" s="978"/>
      <c r="F81" s="978"/>
      <c r="G81" s="978"/>
      <c r="H81" s="978"/>
      <c r="I81" s="978"/>
      <c r="J81" s="978"/>
      <c r="K81" s="978"/>
      <c r="L81" s="978"/>
      <c r="M81" s="978"/>
      <c r="N81" s="978"/>
      <c r="O81" s="978"/>
      <c r="P81" s="979"/>
      <c r="Q81" s="980"/>
      <c r="R81" s="974"/>
      <c r="S81" s="974"/>
      <c r="T81" s="974"/>
      <c r="U81" s="974"/>
      <c r="V81" s="974"/>
      <c r="W81" s="974"/>
      <c r="X81" s="974"/>
      <c r="Y81" s="974"/>
      <c r="Z81" s="974"/>
      <c r="AA81" s="974"/>
      <c r="AB81" s="974"/>
      <c r="AC81" s="974"/>
      <c r="AD81" s="974"/>
      <c r="AE81" s="974"/>
      <c r="AF81" s="974"/>
      <c r="AG81" s="974"/>
      <c r="AH81" s="974"/>
      <c r="AI81" s="974"/>
      <c r="AJ81" s="974"/>
      <c r="AK81" s="974"/>
      <c r="AL81" s="974"/>
      <c r="AM81" s="974"/>
      <c r="AN81" s="974"/>
      <c r="AO81" s="974"/>
      <c r="AP81" s="974"/>
      <c r="AQ81" s="974"/>
      <c r="AR81" s="974"/>
      <c r="AS81" s="974"/>
      <c r="AT81" s="974"/>
      <c r="AU81" s="974"/>
      <c r="AV81" s="974"/>
      <c r="AW81" s="974"/>
      <c r="AX81" s="974"/>
      <c r="AY81" s="974"/>
      <c r="AZ81" s="975"/>
      <c r="BA81" s="975"/>
      <c r="BB81" s="975"/>
      <c r="BC81" s="975"/>
      <c r="BD81" s="976"/>
      <c r="BE81" s="243"/>
      <c r="BF81" s="243"/>
      <c r="BG81" s="243"/>
      <c r="BH81" s="243"/>
      <c r="BI81" s="243"/>
      <c r="BJ81" s="243"/>
      <c r="BK81" s="243"/>
      <c r="BL81" s="243"/>
      <c r="BM81" s="243"/>
      <c r="BN81" s="243"/>
      <c r="BO81" s="243"/>
      <c r="BP81" s="243"/>
      <c r="BQ81" s="240">
        <v>75</v>
      </c>
      <c r="BR81" s="245"/>
      <c r="BS81" s="948"/>
      <c r="BT81" s="949"/>
      <c r="BU81" s="949"/>
      <c r="BV81" s="949"/>
      <c r="BW81" s="949"/>
      <c r="BX81" s="949"/>
      <c r="BY81" s="949"/>
      <c r="BZ81" s="949"/>
      <c r="CA81" s="949"/>
      <c r="CB81" s="949"/>
      <c r="CC81" s="949"/>
      <c r="CD81" s="949"/>
      <c r="CE81" s="949"/>
      <c r="CF81" s="949"/>
      <c r="CG81" s="958"/>
      <c r="CH81" s="959"/>
      <c r="CI81" s="960"/>
      <c r="CJ81" s="960"/>
      <c r="CK81" s="960"/>
      <c r="CL81" s="961"/>
      <c r="CM81" s="959"/>
      <c r="CN81" s="960"/>
      <c r="CO81" s="960"/>
      <c r="CP81" s="960"/>
      <c r="CQ81" s="961"/>
      <c r="CR81" s="959"/>
      <c r="CS81" s="960"/>
      <c r="CT81" s="960"/>
      <c r="CU81" s="960"/>
      <c r="CV81" s="961"/>
      <c r="CW81" s="959"/>
      <c r="CX81" s="960"/>
      <c r="CY81" s="960"/>
      <c r="CZ81" s="960"/>
      <c r="DA81" s="961"/>
      <c r="DB81" s="959"/>
      <c r="DC81" s="960"/>
      <c r="DD81" s="960"/>
      <c r="DE81" s="960"/>
      <c r="DF81" s="961"/>
      <c r="DG81" s="959"/>
      <c r="DH81" s="960"/>
      <c r="DI81" s="960"/>
      <c r="DJ81" s="960"/>
      <c r="DK81" s="961"/>
      <c r="DL81" s="959"/>
      <c r="DM81" s="960"/>
      <c r="DN81" s="960"/>
      <c r="DO81" s="960"/>
      <c r="DP81" s="961"/>
      <c r="DQ81" s="959"/>
      <c r="DR81" s="960"/>
      <c r="DS81" s="960"/>
      <c r="DT81" s="960"/>
      <c r="DU81" s="961"/>
      <c r="DV81" s="948"/>
      <c r="DW81" s="949"/>
      <c r="DX81" s="949"/>
      <c r="DY81" s="949"/>
      <c r="DZ81" s="950"/>
      <c r="EA81" s="231"/>
    </row>
    <row r="82" spans="1:131" ht="26.25" customHeight="1">
      <c r="A82" s="240">
        <v>15</v>
      </c>
      <c r="B82" s="977"/>
      <c r="C82" s="978"/>
      <c r="D82" s="978"/>
      <c r="E82" s="978"/>
      <c r="F82" s="978"/>
      <c r="G82" s="978"/>
      <c r="H82" s="978"/>
      <c r="I82" s="978"/>
      <c r="J82" s="978"/>
      <c r="K82" s="978"/>
      <c r="L82" s="978"/>
      <c r="M82" s="978"/>
      <c r="N82" s="978"/>
      <c r="O82" s="978"/>
      <c r="P82" s="979"/>
      <c r="Q82" s="980"/>
      <c r="R82" s="974"/>
      <c r="S82" s="974"/>
      <c r="T82" s="974"/>
      <c r="U82" s="974"/>
      <c r="V82" s="974"/>
      <c r="W82" s="974"/>
      <c r="X82" s="974"/>
      <c r="Y82" s="974"/>
      <c r="Z82" s="974"/>
      <c r="AA82" s="974"/>
      <c r="AB82" s="974"/>
      <c r="AC82" s="974"/>
      <c r="AD82" s="974"/>
      <c r="AE82" s="974"/>
      <c r="AF82" s="974"/>
      <c r="AG82" s="974"/>
      <c r="AH82" s="974"/>
      <c r="AI82" s="974"/>
      <c r="AJ82" s="974"/>
      <c r="AK82" s="974"/>
      <c r="AL82" s="974"/>
      <c r="AM82" s="974"/>
      <c r="AN82" s="974"/>
      <c r="AO82" s="974"/>
      <c r="AP82" s="974"/>
      <c r="AQ82" s="974"/>
      <c r="AR82" s="974"/>
      <c r="AS82" s="974"/>
      <c r="AT82" s="974"/>
      <c r="AU82" s="974"/>
      <c r="AV82" s="974"/>
      <c r="AW82" s="974"/>
      <c r="AX82" s="974"/>
      <c r="AY82" s="974"/>
      <c r="AZ82" s="975"/>
      <c r="BA82" s="975"/>
      <c r="BB82" s="975"/>
      <c r="BC82" s="975"/>
      <c r="BD82" s="976"/>
      <c r="BE82" s="243"/>
      <c r="BF82" s="243"/>
      <c r="BG82" s="243"/>
      <c r="BH82" s="243"/>
      <c r="BI82" s="243"/>
      <c r="BJ82" s="243"/>
      <c r="BK82" s="243"/>
      <c r="BL82" s="243"/>
      <c r="BM82" s="243"/>
      <c r="BN82" s="243"/>
      <c r="BO82" s="243"/>
      <c r="BP82" s="243"/>
      <c r="BQ82" s="240">
        <v>76</v>
      </c>
      <c r="BR82" s="245"/>
      <c r="BS82" s="948"/>
      <c r="BT82" s="949"/>
      <c r="BU82" s="949"/>
      <c r="BV82" s="949"/>
      <c r="BW82" s="949"/>
      <c r="BX82" s="949"/>
      <c r="BY82" s="949"/>
      <c r="BZ82" s="949"/>
      <c r="CA82" s="949"/>
      <c r="CB82" s="949"/>
      <c r="CC82" s="949"/>
      <c r="CD82" s="949"/>
      <c r="CE82" s="949"/>
      <c r="CF82" s="949"/>
      <c r="CG82" s="958"/>
      <c r="CH82" s="959"/>
      <c r="CI82" s="960"/>
      <c r="CJ82" s="960"/>
      <c r="CK82" s="960"/>
      <c r="CL82" s="961"/>
      <c r="CM82" s="959"/>
      <c r="CN82" s="960"/>
      <c r="CO82" s="960"/>
      <c r="CP82" s="960"/>
      <c r="CQ82" s="961"/>
      <c r="CR82" s="959"/>
      <c r="CS82" s="960"/>
      <c r="CT82" s="960"/>
      <c r="CU82" s="960"/>
      <c r="CV82" s="961"/>
      <c r="CW82" s="959"/>
      <c r="CX82" s="960"/>
      <c r="CY82" s="960"/>
      <c r="CZ82" s="960"/>
      <c r="DA82" s="961"/>
      <c r="DB82" s="959"/>
      <c r="DC82" s="960"/>
      <c r="DD82" s="960"/>
      <c r="DE82" s="960"/>
      <c r="DF82" s="961"/>
      <c r="DG82" s="959"/>
      <c r="DH82" s="960"/>
      <c r="DI82" s="960"/>
      <c r="DJ82" s="960"/>
      <c r="DK82" s="961"/>
      <c r="DL82" s="959"/>
      <c r="DM82" s="960"/>
      <c r="DN82" s="960"/>
      <c r="DO82" s="960"/>
      <c r="DP82" s="961"/>
      <c r="DQ82" s="959"/>
      <c r="DR82" s="960"/>
      <c r="DS82" s="960"/>
      <c r="DT82" s="960"/>
      <c r="DU82" s="961"/>
      <c r="DV82" s="948"/>
      <c r="DW82" s="949"/>
      <c r="DX82" s="949"/>
      <c r="DY82" s="949"/>
      <c r="DZ82" s="950"/>
      <c r="EA82" s="231"/>
    </row>
    <row r="83" spans="1:131" ht="26.25" customHeight="1">
      <c r="A83" s="240">
        <v>16</v>
      </c>
      <c r="B83" s="977"/>
      <c r="C83" s="978"/>
      <c r="D83" s="978"/>
      <c r="E83" s="978"/>
      <c r="F83" s="978"/>
      <c r="G83" s="978"/>
      <c r="H83" s="978"/>
      <c r="I83" s="978"/>
      <c r="J83" s="978"/>
      <c r="K83" s="978"/>
      <c r="L83" s="978"/>
      <c r="M83" s="978"/>
      <c r="N83" s="978"/>
      <c r="O83" s="978"/>
      <c r="P83" s="979"/>
      <c r="Q83" s="980"/>
      <c r="R83" s="974"/>
      <c r="S83" s="974"/>
      <c r="T83" s="974"/>
      <c r="U83" s="974"/>
      <c r="V83" s="974"/>
      <c r="W83" s="974"/>
      <c r="X83" s="974"/>
      <c r="Y83" s="974"/>
      <c r="Z83" s="974"/>
      <c r="AA83" s="974"/>
      <c r="AB83" s="974"/>
      <c r="AC83" s="974"/>
      <c r="AD83" s="974"/>
      <c r="AE83" s="974"/>
      <c r="AF83" s="974"/>
      <c r="AG83" s="974"/>
      <c r="AH83" s="974"/>
      <c r="AI83" s="974"/>
      <c r="AJ83" s="974"/>
      <c r="AK83" s="974"/>
      <c r="AL83" s="974"/>
      <c r="AM83" s="974"/>
      <c r="AN83" s="974"/>
      <c r="AO83" s="974"/>
      <c r="AP83" s="974"/>
      <c r="AQ83" s="974"/>
      <c r="AR83" s="974"/>
      <c r="AS83" s="974"/>
      <c r="AT83" s="974"/>
      <c r="AU83" s="974"/>
      <c r="AV83" s="974"/>
      <c r="AW83" s="974"/>
      <c r="AX83" s="974"/>
      <c r="AY83" s="974"/>
      <c r="AZ83" s="975"/>
      <c r="BA83" s="975"/>
      <c r="BB83" s="975"/>
      <c r="BC83" s="975"/>
      <c r="BD83" s="976"/>
      <c r="BE83" s="243"/>
      <c r="BF83" s="243"/>
      <c r="BG83" s="243"/>
      <c r="BH83" s="243"/>
      <c r="BI83" s="243"/>
      <c r="BJ83" s="243"/>
      <c r="BK83" s="243"/>
      <c r="BL83" s="243"/>
      <c r="BM83" s="243"/>
      <c r="BN83" s="243"/>
      <c r="BO83" s="243"/>
      <c r="BP83" s="243"/>
      <c r="BQ83" s="240">
        <v>77</v>
      </c>
      <c r="BR83" s="245"/>
      <c r="BS83" s="948"/>
      <c r="BT83" s="949"/>
      <c r="BU83" s="949"/>
      <c r="BV83" s="949"/>
      <c r="BW83" s="949"/>
      <c r="BX83" s="949"/>
      <c r="BY83" s="949"/>
      <c r="BZ83" s="949"/>
      <c r="CA83" s="949"/>
      <c r="CB83" s="949"/>
      <c r="CC83" s="949"/>
      <c r="CD83" s="949"/>
      <c r="CE83" s="949"/>
      <c r="CF83" s="949"/>
      <c r="CG83" s="958"/>
      <c r="CH83" s="959"/>
      <c r="CI83" s="960"/>
      <c r="CJ83" s="960"/>
      <c r="CK83" s="960"/>
      <c r="CL83" s="961"/>
      <c r="CM83" s="959"/>
      <c r="CN83" s="960"/>
      <c r="CO83" s="960"/>
      <c r="CP83" s="960"/>
      <c r="CQ83" s="961"/>
      <c r="CR83" s="959"/>
      <c r="CS83" s="960"/>
      <c r="CT83" s="960"/>
      <c r="CU83" s="960"/>
      <c r="CV83" s="961"/>
      <c r="CW83" s="959"/>
      <c r="CX83" s="960"/>
      <c r="CY83" s="960"/>
      <c r="CZ83" s="960"/>
      <c r="DA83" s="961"/>
      <c r="DB83" s="959"/>
      <c r="DC83" s="960"/>
      <c r="DD83" s="960"/>
      <c r="DE83" s="960"/>
      <c r="DF83" s="961"/>
      <c r="DG83" s="959"/>
      <c r="DH83" s="960"/>
      <c r="DI83" s="960"/>
      <c r="DJ83" s="960"/>
      <c r="DK83" s="961"/>
      <c r="DL83" s="959"/>
      <c r="DM83" s="960"/>
      <c r="DN83" s="960"/>
      <c r="DO83" s="960"/>
      <c r="DP83" s="961"/>
      <c r="DQ83" s="959"/>
      <c r="DR83" s="960"/>
      <c r="DS83" s="960"/>
      <c r="DT83" s="960"/>
      <c r="DU83" s="961"/>
      <c r="DV83" s="948"/>
      <c r="DW83" s="949"/>
      <c r="DX83" s="949"/>
      <c r="DY83" s="949"/>
      <c r="DZ83" s="950"/>
      <c r="EA83" s="231"/>
    </row>
    <row r="84" spans="1:131" ht="26.25" customHeight="1">
      <c r="A84" s="240">
        <v>17</v>
      </c>
      <c r="B84" s="977"/>
      <c r="C84" s="978"/>
      <c r="D84" s="978"/>
      <c r="E84" s="978"/>
      <c r="F84" s="978"/>
      <c r="G84" s="978"/>
      <c r="H84" s="978"/>
      <c r="I84" s="978"/>
      <c r="J84" s="978"/>
      <c r="K84" s="978"/>
      <c r="L84" s="978"/>
      <c r="M84" s="978"/>
      <c r="N84" s="978"/>
      <c r="O84" s="978"/>
      <c r="P84" s="979"/>
      <c r="Q84" s="980"/>
      <c r="R84" s="974"/>
      <c r="S84" s="974"/>
      <c r="T84" s="974"/>
      <c r="U84" s="974"/>
      <c r="V84" s="974"/>
      <c r="W84" s="974"/>
      <c r="X84" s="974"/>
      <c r="Y84" s="974"/>
      <c r="Z84" s="974"/>
      <c r="AA84" s="974"/>
      <c r="AB84" s="974"/>
      <c r="AC84" s="974"/>
      <c r="AD84" s="974"/>
      <c r="AE84" s="974"/>
      <c r="AF84" s="974"/>
      <c r="AG84" s="974"/>
      <c r="AH84" s="974"/>
      <c r="AI84" s="974"/>
      <c r="AJ84" s="974"/>
      <c r="AK84" s="974"/>
      <c r="AL84" s="974"/>
      <c r="AM84" s="974"/>
      <c r="AN84" s="974"/>
      <c r="AO84" s="974"/>
      <c r="AP84" s="974"/>
      <c r="AQ84" s="974"/>
      <c r="AR84" s="974"/>
      <c r="AS84" s="974"/>
      <c r="AT84" s="974"/>
      <c r="AU84" s="974"/>
      <c r="AV84" s="974"/>
      <c r="AW84" s="974"/>
      <c r="AX84" s="974"/>
      <c r="AY84" s="974"/>
      <c r="AZ84" s="975"/>
      <c r="BA84" s="975"/>
      <c r="BB84" s="975"/>
      <c r="BC84" s="975"/>
      <c r="BD84" s="976"/>
      <c r="BE84" s="243"/>
      <c r="BF84" s="243"/>
      <c r="BG84" s="243"/>
      <c r="BH84" s="243"/>
      <c r="BI84" s="243"/>
      <c r="BJ84" s="243"/>
      <c r="BK84" s="243"/>
      <c r="BL84" s="243"/>
      <c r="BM84" s="243"/>
      <c r="BN84" s="243"/>
      <c r="BO84" s="243"/>
      <c r="BP84" s="243"/>
      <c r="BQ84" s="240">
        <v>78</v>
      </c>
      <c r="BR84" s="245"/>
      <c r="BS84" s="948"/>
      <c r="BT84" s="949"/>
      <c r="BU84" s="949"/>
      <c r="BV84" s="949"/>
      <c r="BW84" s="949"/>
      <c r="BX84" s="949"/>
      <c r="BY84" s="949"/>
      <c r="BZ84" s="949"/>
      <c r="CA84" s="949"/>
      <c r="CB84" s="949"/>
      <c r="CC84" s="949"/>
      <c r="CD84" s="949"/>
      <c r="CE84" s="949"/>
      <c r="CF84" s="949"/>
      <c r="CG84" s="958"/>
      <c r="CH84" s="959"/>
      <c r="CI84" s="960"/>
      <c r="CJ84" s="960"/>
      <c r="CK84" s="960"/>
      <c r="CL84" s="961"/>
      <c r="CM84" s="959"/>
      <c r="CN84" s="960"/>
      <c r="CO84" s="960"/>
      <c r="CP84" s="960"/>
      <c r="CQ84" s="961"/>
      <c r="CR84" s="959"/>
      <c r="CS84" s="960"/>
      <c r="CT84" s="960"/>
      <c r="CU84" s="960"/>
      <c r="CV84" s="961"/>
      <c r="CW84" s="959"/>
      <c r="CX84" s="960"/>
      <c r="CY84" s="960"/>
      <c r="CZ84" s="960"/>
      <c r="DA84" s="961"/>
      <c r="DB84" s="959"/>
      <c r="DC84" s="960"/>
      <c r="DD84" s="960"/>
      <c r="DE84" s="960"/>
      <c r="DF84" s="961"/>
      <c r="DG84" s="959"/>
      <c r="DH84" s="960"/>
      <c r="DI84" s="960"/>
      <c r="DJ84" s="960"/>
      <c r="DK84" s="961"/>
      <c r="DL84" s="959"/>
      <c r="DM84" s="960"/>
      <c r="DN84" s="960"/>
      <c r="DO84" s="960"/>
      <c r="DP84" s="961"/>
      <c r="DQ84" s="959"/>
      <c r="DR84" s="960"/>
      <c r="DS84" s="960"/>
      <c r="DT84" s="960"/>
      <c r="DU84" s="961"/>
      <c r="DV84" s="948"/>
      <c r="DW84" s="949"/>
      <c r="DX84" s="949"/>
      <c r="DY84" s="949"/>
      <c r="DZ84" s="950"/>
      <c r="EA84" s="231"/>
    </row>
    <row r="85" spans="1:131" ht="26.25" customHeight="1">
      <c r="A85" s="240">
        <v>18</v>
      </c>
      <c r="B85" s="977"/>
      <c r="C85" s="978"/>
      <c r="D85" s="978"/>
      <c r="E85" s="978"/>
      <c r="F85" s="978"/>
      <c r="G85" s="978"/>
      <c r="H85" s="978"/>
      <c r="I85" s="978"/>
      <c r="J85" s="978"/>
      <c r="K85" s="978"/>
      <c r="L85" s="978"/>
      <c r="M85" s="978"/>
      <c r="N85" s="978"/>
      <c r="O85" s="978"/>
      <c r="P85" s="979"/>
      <c r="Q85" s="980"/>
      <c r="R85" s="974"/>
      <c r="S85" s="974"/>
      <c r="T85" s="974"/>
      <c r="U85" s="974"/>
      <c r="V85" s="974"/>
      <c r="W85" s="974"/>
      <c r="X85" s="974"/>
      <c r="Y85" s="974"/>
      <c r="Z85" s="974"/>
      <c r="AA85" s="974"/>
      <c r="AB85" s="974"/>
      <c r="AC85" s="974"/>
      <c r="AD85" s="974"/>
      <c r="AE85" s="974"/>
      <c r="AF85" s="974"/>
      <c r="AG85" s="974"/>
      <c r="AH85" s="974"/>
      <c r="AI85" s="974"/>
      <c r="AJ85" s="974"/>
      <c r="AK85" s="974"/>
      <c r="AL85" s="974"/>
      <c r="AM85" s="974"/>
      <c r="AN85" s="974"/>
      <c r="AO85" s="974"/>
      <c r="AP85" s="974"/>
      <c r="AQ85" s="974"/>
      <c r="AR85" s="974"/>
      <c r="AS85" s="974"/>
      <c r="AT85" s="974"/>
      <c r="AU85" s="974"/>
      <c r="AV85" s="974"/>
      <c r="AW85" s="974"/>
      <c r="AX85" s="974"/>
      <c r="AY85" s="974"/>
      <c r="AZ85" s="975"/>
      <c r="BA85" s="975"/>
      <c r="BB85" s="975"/>
      <c r="BC85" s="975"/>
      <c r="BD85" s="976"/>
      <c r="BE85" s="243"/>
      <c r="BF85" s="243"/>
      <c r="BG85" s="243"/>
      <c r="BH85" s="243"/>
      <c r="BI85" s="243"/>
      <c r="BJ85" s="243"/>
      <c r="BK85" s="243"/>
      <c r="BL85" s="243"/>
      <c r="BM85" s="243"/>
      <c r="BN85" s="243"/>
      <c r="BO85" s="243"/>
      <c r="BP85" s="243"/>
      <c r="BQ85" s="240">
        <v>79</v>
      </c>
      <c r="BR85" s="245"/>
      <c r="BS85" s="948"/>
      <c r="BT85" s="949"/>
      <c r="BU85" s="949"/>
      <c r="BV85" s="949"/>
      <c r="BW85" s="949"/>
      <c r="BX85" s="949"/>
      <c r="BY85" s="949"/>
      <c r="BZ85" s="949"/>
      <c r="CA85" s="949"/>
      <c r="CB85" s="949"/>
      <c r="CC85" s="949"/>
      <c r="CD85" s="949"/>
      <c r="CE85" s="949"/>
      <c r="CF85" s="949"/>
      <c r="CG85" s="958"/>
      <c r="CH85" s="959"/>
      <c r="CI85" s="960"/>
      <c r="CJ85" s="960"/>
      <c r="CK85" s="960"/>
      <c r="CL85" s="961"/>
      <c r="CM85" s="959"/>
      <c r="CN85" s="960"/>
      <c r="CO85" s="960"/>
      <c r="CP85" s="960"/>
      <c r="CQ85" s="961"/>
      <c r="CR85" s="959"/>
      <c r="CS85" s="960"/>
      <c r="CT85" s="960"/>
      <c r="CU85" s="960"/>
      <c r="CV85" s="961"/>
      <c r="CW85" s="959"/>
      <c r="CX85" s="960"/>
      <c r="CY85" s="960"/>
      <c r="CZ85" s="960"/>
      <c r="DA85" s="961"/>
      <c r="DB85" s="959"/>
      <c r="DC85" s="960"/>
      <c r="DD85" s="960"/>
      <c r="DE85" s="960"/>
      <c r="DF85" s="961"/>
      <c r="DG85" s="959"/>
      <c r="DH85" s="960"/>
      <c r="DI85" s="960"/>
      <c r="DJ85" s="960"/>
      <c r="DK85" s="961"/>
      <c r="DL85" s="959"/>
      <c r="DM85" s="960"/>
      <c r="DN85" s="960"/>
      <c r="DO85" s="960"/>
      <c r="DP85" s="961"/>
      <c r="DQ85" s="959"/>
      <c r="DR85" s="960"/>
      <c r="DS85" s="960"/>
      <c r="DT85" s="960"/>
      <c r="DU85" s="961"/>
      <c r="DV85" s="948"/>
      <c r="DW85" s="949"/>
      <c r="DX85" s="949"/>
      <c r="DY85" s="949"/>
      <c r="DZ85" s="950"/>
      <c r="EA85" s="231"/>
    </row>
    <row r="86" spans="1:131" ht="26.25" customHeight="1">
      <c r="A86" s="240">
        <v>19</v>
      </c>
      <c r="B86" s="977"/>
      <c r="C86" s="978"/>
      <c r="D86" s="978"/>
      <c r="E86" s="978"/>
      <c r="F86" s="978"/>
      <c r="G86" s="978"/>
      <c r="H86" s="978"/>
      <c r="I86" s="978"/>
      <c r="J86" s="978"/>
      <c r="K86" s="978"/>
      <c r="L86" s="978"/>
      <c r="M86" s="978"/>
      <c r="N86" s="978"/>
      <c r="O86" s="978"/>
      <c r="P86" s="979"/>
      <c r="Q86" s="980"/>
      <c r="R86" s="974"/>
      <c r="S86" s="974"/>
      <c r="T86" s="974"/>
      <c r="U86" s="974"/>
      <c r="V86" s="974"/>
      <c r="W86" s="974"/>
      <c r="X86" s="974"/>
      <c r="Y86" s="974"/>
      <c r="Z86" s="974"/>
      <c r="AA86" s="974"/>
      <c r="AB86" s="974"/>
      <c r="AC86" s="974"/>
      <c r="AD86" s="974"/>
      <c r="AE86" s="974"/>
      <c r="AF86" s="974"/>
      <c r="AG86" s="974"/>
      <c r="AH86" s="974"/>
      <c r="AI86" s="974"/>
      <c r="AJ86" s="974"/>
      <c r="AK86" s="974"/>
      <c r="AL86" s="974"/>
      <c r="AM86" s="974"/>
      <c r="AN86" s="974"/>
      <c r="AO86" s="974"/>
      <c r="AP86" s="974"/>
      <c r="AQ86" s="974"/>
      <c r="AR86" s="974"/>
      <c r="AS86" s="974"/>
      <c r="AT86" s="974"/>
      <c r="AU86" s="974"/>
      <c r="AV86" s="974"/>
      <c r="AW86" s="974"/>
      <c r="AX86" s="974"/>
      <c r="AY86" s="974"/>
      <c r="AZ86" s="975"/>
      <c r="BA86" s="975"/>
      <c r="BB86" s="975"/>
      <c r="BC86" s="975"/>
      <c r="BD86" s="976"/>
      <c r="BE86" s="243"/>
      <c r="BF86" s="243"/>
      <c r="BG86" s="243"/>
      <c r="BH86" s="243"/>
      <c r="BI86" s="243"/>
      <c r="BJ86" s="243"/>
      <c r="BK86" s="243"/>
      <c r="BL86" s="243"/>
      <c r="BM86" s="243"/>
      <c r="BN86" s="243"/>
      <c r="BO86" s="243"/>
      <c r="BP86" s="243"/>
      <c r="BQ86" s="240">
        <v>80</v>
      </c>
      <c r="BR86" s="245"/>
      <c r="BS86" s="948"/>
      <c r="BT86" s="949"/>
      <c r="BU86" s="949"/>
      <c r="BV86" s="949"/>
      <c r="BW86" s="949"/>
      <c r="BX86" s="949"/>
      <c r="BY86" s="949"/>
      <c r="BZ86" s="949"/>
      <c r="CA86" s="949"/>
      <c r="CB86" s="949"/>
      <c r="CC86" s="949"/>
      <c r="CD86" s="949"/>
      <c r="CE86" s="949"/>
      <c r="CF86" s="949"/>
      <c r="CG86" s="958"/>
      <c r="CH86" s="959"/>
      <c r="CI86" s="960"/>
      <c r="CJ86" s="960"/>
      <c r="CK86" s="960"/>
      <c r="CL86" s="961"/>
      <c r="CM86" s="959"/>
      <c r="CN86" s="960"/>
      <c r="CO86" s="960"/>
      <c r="CP86" s="960"/>
      <c r="CQ86" s="961"/>
      <c r="CR86" s="959"/>
      <c r="CS86" s="960"/>
      <c r="CT86" s="960"/>
      <c r="CU86" s="960"/>
      <c r="CV86" s="961"/>
      <c r="CW86" s="959"/>
      <c r="CX86" s="960"/>
      <c r="CY86" s="960"/>
      <c r="CZ86" s="960"/>
      <c r="DA86" s="961"/>
      <c r="DB86" s="959"/>
      <c r="DC86" s="960"/>
      <c r="DD86" s="960"/>
      <c r="DE86" s="960"/>
      <c r="DF86" s="961"/>
      <c r="DG86" s="959"/>
      <c r="DH86" s="960"/>
      <c r="DI86" s="960"/>
      <c r="DJ86" s="960"/>
      <c r="DK86" s="961"/>
      <c r="DL86" s="959"/>
      <c r="DM86" s="960"/>
      <c r="DN86" s="960"/>
      <c r="DO86" s="960"/>
      <c r="DP86" s="961"/>
      <c r="DQ86" s="959"/>
      <c r="DR86" s="960"/>
      <c r="DS86" s="960"/>
      <c r="DT86" s="960"/>
      <c r="DU86" s="961"/>
      <c r="DV86" s="948"/>
      <c r="DW86" s="949"/>
      <c r="DX86" s="949"/>
      <c r="DY86" s="949"/>
      <c r="DZ86" s="950"/>
      <c r="EA86" s="231"/>
    </row>
    <row r="87" spans="1:131" ht="26.25" customHeight="1">
      <c r="A87" s="246">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43"/>
      <c r="BF87" s="243"/>
      <c r="BG87" s="243"/>
      <c r="BH87" s="243"/>
      <c r="BI87" s="243"/>
      <c r="BJ87" s="243"/>
      <c r="BK87" s="243"/>
      <c r="BL87" s="243"/>
      <c r="BM87" s="243"/>
      <c r="BN87" s="243"/>
      <c r="BO87" s="243"/>
      <c r="BP87" s="243"/>
      <c r="BQ87" s="240">
        <v>81</v>
      </c>
      <c r="BR87" s="245"/>
      <c r="BS87" s="948"/>
      <c r="BT87" s="949"/>
      <c r="BU87" s="949"/>
      <c r="BV87" s="949"/>
      <c r="BW87" s="949"/>
      <c r="BX87" s="949"/>
      <c r="BY87" s="949"/>
      <c r="BZ87" s="949"/>
      <c r="CA87" s="949"/>
      <c r="CB87" s="949"/>
      <c r="CC87" s="949"/>
      <c r="CD87" s="949"/>
      <c r="CE87" s="949"/>
      <c r="CF87" s="949"/>
      <c r="CG87" s="958"/>
      <c r="CH87" s="959"/>
      <c r="CI87" s="960"/>
      <c r="CJ87" s="960"/>
      <c r="CK87" s="960"/>
      <c r="CL87" s="961"/>
      <c r="CM87" s="959"/>
      <c r="CN87" s="960"/>
      <c r="CO87" s="960"/>
      <c r="CP87" s="960"/>
      <c r="CQ87" s="961"/>
      <c r="CR87" s="959"/>
      <c r="CS87" s="960"/>
      <c r="CT87" s="960"/>
      <c r="CU87" s="960"/>
      <c r="CV87" s="961"/>
      <c r="CW87" s="959"/>
      <c r="CX87" s="960"/>
      <c r="CY87" s="960"/>
      <c r="CZ87" s="960"/>
      <c r="DA87" s="961"/>
      <c r="DB87" s="959"/>
      <c r="DC87" s="960"/>
      <c r="DD87" s="960"/>
      <c r="DE87" s="960"/>
      <c r="DF87" s="961"/>
      <c r="DG87" s="959"/>
      <c r="DH87" s="960"/>
      <c r="DI87" s="960"/>
      <c r="DJ87" s="960"/>
      <c r="DK87" s="961"/>
      <c r="DL87" s="959"/>
      <c r="DM87" s="960"/>
      <c r="DN87" s="960"/>
      <c r="DO87" s="960"/>
      <c r="DP87" s="961"/>
      <c r="DQ87" s="959"/>
      <c r="DR87" s="960"/>
      <c r="DS87" s="960"/>
      <c r="DT87" s="960"/>
      <c r="DU87" s="961"/>
      <c r="DV87" s="948"/>
      <c r="DW87" s="949"/>
      <c r="DX87" s="949"/>
      <c r="DY87" s="949"/>
      <c r="DZ87" s="950"/>
      <c r="EA87" s="231"/>
    </row>
    <row r="88" spans="1:131" ht="26.25" customHeight="1" thickBot="1">
      <c r="A88" s="242" t="s">
        <v>384</v>
      </c>
      <c r="B88" s="940" t="s">
        <v>415</v>
      </c>
      <c r="C88" s="941"/>
      <c r="D88" s="941"/>
      <c r="E88" s="941"/>
      <c r="F88" s="941"/>
      <c r="G88" s="941"/>
      <c r="H88" s="941"/>
      <c r="I88" s="941"/>
      <c r="J88" s="941"/>
      <c r="K88" s="941"/>
      <c r="L88" s="941"/>
      <c r="M88" s="941"/>
      <c r="N88" s="941"/>
      <c r="O88" s="941"/>
      <c r="P88" s="951"/>
      <c r="Q88" s="965"/>
      <c r="R88" s="966"/>
      <c r="S88" s="966"/>
      <c r="T88" s="966"/>
      <c r="U88" s="966"/>
      <c r="V88" s="966"/>
      <c r="W88" s="966"/>
      <c r="X88" s="966"/>
      <c r="Y88" s="966"/>
      <c r="Z88" s="966"/>
      <c r="AA88" s="966"/>
      <c r="AB88" s="966"/>
      <c r="AC88" s="966"/>
      <c r="AD88" s="966"/>
      <c r="AE88" s="966"/>
      <c r="AF88" s="962">
        <v>9504</v>
      </c>
      <c r="AG88" s="962"/>
      <c r="AH88" s="962"/>
      <c r="AI88" s="962"/>
      <c r="AJ88" s="962"/>
      <c r="AK88" s="966"/>
      <c r="AL88" s="966"/>
      <c r="AM88" s="966"/>
      <c r="AN88" s="966"/>
      <c r="AO88" s="966"/>
      <c r="AP88" s="962" t="s">
        <v>584</v>
      </c>
      <c r="AQ88" s="962"/>
      <c r="AR88" s="962"/>
      <c r="AS88" s="962"/>
      <c r="AT88" s="962"/>
      <c r="AU88" s="962" t="s">
        <v>584</v>
      </c>
      <c r="AV88" s="962"/>
      <c r="AW88" s="962"/>
      <c r="AX88" s="962"/>
      <c r="AY88" s="962"/>
      <c r="AZ88" s="963"/>
      <c r="BA88" s="963"/>
      <c r="BB88" s="963"/>
      <c r="BC88" s="963"/>
      <c r="BD88" s="964"/>
      <c r="BE88" s="243"/>
      <c r="BF88" s="243"/>
      <c r="BG88" s="243"/>
      <c r="BH88" s="243"/>
      <c r="BI88" s="243"/>
      <c r="BJ88" s="243"/>
      <c r="BK88" s="243"/>
      <c r="BL88" s="243"/>
      <c r="BM88" s="243"/>
      <c r="BN88" s="243"/>
      <c r="BO88" s="243"/>
      <c r="BP88" s="243"/>
      <c r="BQ88" s="240">
        <v>82</v>
      </c>
      <c r="BR88" s="245"/>
      <c r="BS88" s="948"/>
      <c r="BT88" s="949"/>
      <c r="BU88" s="949"/>
      <c r="BV88" s="949"/>
      <c r="BW88" s="949"/>
      <c r="BX88" s="949"/>
      <c r="BY88" s="949"/>
      <c r="BZ88" s="949"/>
      <c r="CA88" s="949"/>
      <c r="CB88" s="949"/>
      <c r="CC88" s="949"/>
      <c r="CD88" s="949"/>
      <c r="CE88" s="949"/>
      <c r="CF88" s="949"/>
      <c r="CG88" s="958"/>
      <c r="CH88" s="959"/>
      <c r="CI88" s="960"/>
      <c r="CJ88" s="960"/>
      <c r="CK88" s="960"/>
      <c r="CL88" s="961"/>
      <c r="CM88" s="959"/>
      <c r="CN88" s="960"/>
      <c r="CO88" s="960"/>
      <c r="CP88" s="960"/>
      <c r="CQ88" s="961"/>
      <c r="CR88" s="959"/>
      <c r="CS88" s="960"/>
      <c r="CT88" s="960"/>
      <c r="CU88" s="960"/>
      <c r="CV88" s="961"/>
      <c r="CW88" s="959"/>
      <c r="CX88" s="960"/>
      <c r="CY88" s="960"/>
      <c r="CZ88" s="960"/>
      <c r="DA88" s="961"/>
      <c r="DB88" s="959"/>
      <c r="DC88" s="960"/>
      <c r="DD88" s="960"/>
      <c r="DE88" s="960"/>
      <c r="DF88" s="961"/>
      <c r="DG88" s="959"/>
      <c r="DH88" s="960"/>
      <c r="DI88" s="960"/>
      <c r="DJ88" s="960"/>
      <c r="DK88" s="961"/>
      <c r="DL88" s="959"/>
      <c r="DM88" s="960"/>
      <c r="DN88" s="960"/>
      <c r="DO88" s="960"/>
      <c r="DP88" s="961"/>
      <c r="DQ88" s="959"/>
      <c r="DR88" s="960"/>
      <c r="DS88" s="960"/>
      <c r="DT88" s="960"/>
      <c r="DU88" s="961"/>
      <c r="DV88" s="948"/>
      <c r="DW88" s="949"/>
      <c r="DX88" s="949"/>
      <c r="DY88" s="949"/>
      <c r="DZ88" s="950"/>
      <c r="EA88" s="231"/>
    </row>
    <row r="89" spans="1:131" ht="26.25" hidden="1" customHeight="1">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948"/>
      <c r="BT89" s="949"/>
      <c r="BU89" s="949"/>
      <c r="BV89" s="949"/>
      <c r="BW89" s="949"/>
      <c r="BX89" s="949"/>
      <c r="BY89" s="949"/>
      <c r="BZ89" s="949"/>
      <c r="CA89" s="949"/>
      <c r="CB89" s="949"/>
      <c r="CC89" s="949"/>
      <c r="CD89" s="949"/>
      <c r="CE89" s="949"/>
      <c r="CF89" s="949"/>
      <c r="CG89" s="958"/>
      <c r="CH89" s="959"/>
      <c r="CI89" s="960"/>
      <c r="CJ89" s="960"/>
      <c r="CK89" s="960"/>
      <c r="CL89" s="961"/>
      <c r="CM89" s="959"/>
      <c r="CN89" s="960"/>
      <c r="CO89" s="960"/>
      <c r="CP89" s="960"/>
      <c r="CQ89" s="961"/>
      <c r="CR89" s="959"/>
      <c r="CS89" s="960"/>
      <c r="CT89" s="960"/>
      <c r="CU89" s="960"/>
      <c r="CV89" s="961"/>
      <c r="CW89" s="959"/>
      <c r="CX89" s="960"/>
      <c r="CY89" s="960"/>
      <c r="CZ89" s="960"/>
      <c r="DA89" s="961"/>
      <c r="DB89" s="959"/>
      <c r="DC89" s="960"/>
      <c r="DD89" s="960"/>
      <c r="DE89" s="960"/>
      <c r="DF89" s="961"/>
      <c r="DG89" s="959"/>
      <c r="DH89" s="960"/>
      <c r="DI89" s="960"/>
      <c r="DJ89" s="960"/>
      <c r="DK89" s="961"/>
      <c r="DL89" s="959"/>
      <c r="DM89" s="960"/>
      <c r="DN89" s="960"/>
      <c r="DO89" s="960"/>
      <c r="DP89" s="961"/>
      <c r="DQ89" s="959"/>
      <c r="DR89" s="960"/>
      <c r="DS89" s="960"/>
      <c r="DT89" s="960"/>
      <c r="DU89" s="961"/>
      <c r="DV89" s="948"/>
      <c r="DW89" s="949"/>
      <c r="DX89" s="949"/>
      <c r="DY89" s="949"/>
      <c r="DZ89" s="950"/>
      <c r="EA89" s="231"/>
    </row>
    <row r="90" spans="1:131" ht="26.25" hidden="1" customHeight="1">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948"/>
      <c r="BT90" s="949"/>
      <c r="BU90" s="949"/>
      <c r="BV90" s="949"/>
      <c r="BW90" s="949"/>
      <c r="BX90" s="949"/>
      <c r="BY90" s="949"/>
      <c r="BZ90" s="949"/>
      <c r="CA90" s="949"/>
      <c r="CB90" s="949"/>
      <c r="CC90" s="949"/>
      <c r="CD90" s="949"/>
      <c r="CE90" s="949"/>
      <c r="CF90" s="949"/>
      <c r="CG90" s="958"/>
      <c r="CH90" s="959"/>
      <c r="CI90" s="960"/>
      <c r="CJ90" s="960"/>
      <c r="CK90" s="960"/>
      <c r="CL90" s="961"/>
      <c r="CM90" s="959"/>
      <c r="CN90" s="960"/>
      <c r="CO90" s="960"/>
      <c r="CP90" s="960"/>
      <c r="CQ90" s="961"/>
      <c r="CR90" s="959"/>
      <c r="CS90" s="960"/>
      <c r="CT90" s="960"/>
      <c r="CU90" s="960"/>
      <c r="CV90" s="961"/>
      <c r="CW90" s="959"/>
      <c r="CX90" s="960"/>
      <c r="CY90" s="960"/>
      <c r="CZ90" s="960"/>
      <c r="DA90" s="961"/>
      <c r="DB90" s="959"/>
      <c r="DC90" s="960"/>
      <c r="DD90" s="960"/>
      <c r="DE90" s="960"/>
      <c r="DF90" s="961"/>
      <c r="DG90" s="959"/>
      <c r="DH90" s="960"/>
      <c r="DI90" s="960"/>
      <c r="DJ90" s="960"/>
      <c r="DK90" s="961"/>
      <c r="DL90" s="959"/>
      <c r="DM90" s="960"/>
      <c r="DN90" s="960"/>
      <c r="DO90" s="960"/>
      <c r="DP90" s="961"/>
      <c r="DQ90" s="959"/>
      <c r="DR90" s="960"/>
      <c r="DS90" s="960"/>
      <c r="DT90" s="960"/>
      <c r="DU90" s="961"/>
      <c r="DV90" s="948"/>
      <c r="DW90" s="949"/>
      <c r="DX90" s="949"/>
      <c r="DY90" s="949"/>
      <c r="DZ90" s="950"/>
      <c r="EA90" s="231"/>
    </row>
    <row r="91" spans="1:131" ht="26.25" hidden="1" customHeight="1">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948"/>
      <c r="BT91" s="949"/>
      <c r="BU91" s="949"/>
      <c r="BV91" s="949"/>
      <c r="BW91" s="949"/>
      <c r="BX91" s="949"/>
      <c r="BY91" s="949"/>
      <c r="BZ91" s="949"/>
      <c r="CA91" s="949"/>
      <c r="CB91" s="949"/>
      <c r="CC91" s="949"/>
      <c r="CD91" s="949"/>
      <c r="CE91" s="949"/>
      <c r="CF91" s="949"/>
      <c r="CG91" s="958"/>
      <c r="CH91" s="959"/>
      <c r="CI91" s="960"/>
      <c r="CJ91" s="960"/>
      <c r="CK91" s="960"/>
      <c r="CL91" s="961"/>
      <c r="CM91" s="959"/>
      <c r="CN91" s="960"/>
      <c r="CO91" s="960"/>
      <c r="CP91" s="960"/>
      <c r="CQ91" s="961"/>
      <c r="CR91" s="959"/>
      <c r="CS91" s="960"/>
      <c r="CT91" s="960"/>
      <c r="CU91" s="960"/>
      <c r="CV91" s="961"/>
      <c r="CW91" s="959"/>
      <c r="CX91" s="960"/>
      <c r="CY91" s="960"/>
      <c r="CZ91" s="960"/>
      <c r="DA91" s="961"/>
      <c r="DB91" s="959"/>
      <c r="DC91" s="960"/>
      <c r="DD91" s="960"/>
      <c r="DE91" s="960"/>
      <c r="DF91" s="961"/>
      <c r="DG91" s="959"/>
      <c r="DH91" s="960"/>
      <c r="DI91" s="960"/>
      <c r="DJ91" s="960"/>
      <c r="DK91" s="961"/>
      <c r="DL91" s="959"/>
      <c r="DM91" s="960"/>
      <c r="DN91" s="960"/>
      <c r="DO91" s="960"/>
      <c r="DP91" s="961"/>
      <c r="DQ91" s="959"/>
      <c r="DR91" s="960"/>
      <c r="DS91" s="960"/>
      <c r="DT91" s="960"/>
      <c r="DU91" s="961"/>
      <c r="DV91" s="948"/>
      <c r="DW91" s="949"/>
      <c r="DX91" s="949"/>
      <c r="DY91" s="949"/>
      <c r="DZ91" s="950"/>
      <c r="EA91" s="231"/>
    </row>
    <row r="92" spans="1:131" ht="26.25" hidden="1" customHeight="1">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948"/>
      <c r="BT92" s="949"/>
      <c r="BU92" s="949"/>
      <c r="BV92" s="949"/>
      <c r="BW92" s="949"/>
      <c r="BX92" s="949"/>
      <c r="BY92" s="949"/>
      <c r="BZ92" s="949"/>
      <c r="CA92" s="949"/>
      <c r="CB92" s="949"/>
      <c r="CC92" s="949"/>
      <c r="CD92" s="949"/>
      <c r="CE92" s="949"/>
      <c r="CF92" s="949"/>
      <c r="CG92" s="958"/>
      <c r="CH92" s="959"/>
      <c r="CI92" s="960"/>
      <c r="CJ92" s="960"/>
      <c r="CK92" s="960"/>
      <c r="CL92" s="961"/>
      <c r="CM92" s="959"/>
      <c r="CN92" s="960"/>
      <c r="CO92" s="960"/>
      <c r="CP92" s="960"/>
      <c r="CQ92" s="961"/>
      <c r="CR92" s="959"/>
      <c r="CS92" s="960"/>
      <c r="CT92" s="960"/>
      <c r="CU92" s="960"/>
      <c r="CV92" s="961"/>
      <c r="CW92" s="959"/>
      <c r="CX92" s="960"/>
      <c r="CY92" s="960"/>
      <c r="CZ92" s="960"/>
      <c r="DA92" s="961"/>
      <c r="DB92" s="959"/>
      <c r="DC92" s="960"/>
      <c r="DD92" s="960"/>
      <c r="DE92" s="960"/>
      <c r="DF92" s="961"/>
      <c r="DG92" s="959"/>
      <c r="DH92" s="960"/>
      <c r="DI92" s="960"/>
      <c r="DJ92" s="960"/>
      <c r="DK92" s="961"/>
      <c r="DL92" s="959"/>
      <c r="DM92" s="960"/>
      <c r="DN92" s="960"/>
      <c r="DO92" s="960"/>
      <c r="DP92" s="961"/>
      <c r="DQ92" s="959"/>
      <c r="DR92" s="960"/>
      <c r="DS92" s="960"/>
      <c r="DT92" s="960"/>
      <c r="DU92" s="961"/>
      <c r="DV92" s="948"/>
      <c r="DW92" s="949"/>
      <c r="DX92" s="949"/>
      <c r="DY92" s="949"/>
      <c r="DZ92" s="950"/>
      <c r="EA92" s="231"/>
    </row>
    <row r="93" spans="1:131" ht="26.25" hidden="1" customHeight="1">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948"/>
      <c r="BT93" s="949"/>
      <c r="BU93" s="949"/>
      <c r="BV93" s="949"/>
      <c r="BW93" s="949"/>
      <c r="BX93" s="949"/>
      <c r="BY93" s="949"/>
      <c r="BZ93" s="949"/>
      <c r="CA93" s="949"/>
      <c r="CB93" s="949"/>
      <c r="CC93" s="949"/>
      <c r="CD93" s="949"/>
      <c r="CE93" s="949"/>
      <c r="CF93" s="949"/>
      <c r="CG93" s="958"/>
      <c r="CH93" s="959"/>
      <c r="CI93" s="960"/>
      <c r="CJ93" s="960"/>
      <c r="CK93" s="960"/>
      <c r="CL93" s="961"/>
      <c r="CM93" s="959"/>
      <c r="CN93" s="960"/>
      <c r="CO93" s="960"/>
      <c r="CP93" s="960"/>
      <c r="CQ93" s="961"/>
      <c r="CR93" s="959"/>
      <c r="CS93" s="960"/>
      <c r="CT93" s="960"/>
      <c r="CU93" s="960"/>
      <c r="CV93" s="961"/>
      <c r="CW93" s="959"/>
      <c r="CX93" s="960"/>
      <c r="CY93" s="960"/>
      <c r="CZ93" s="960"/>
      <c r="DA93" s="961"/>
      <c r="DB93" s="959"/>
      <c r="DC93" s="960"/>
      <c r="DD93" s="960"/>
      <c r="DE93" s="960"/>
      <c r="DF93" s="961"/>
      <c r="DG93" s="959"/>
      <c r="DH93" s="960"/>
      <c r="DI93" s="960"/>
      <c r="DJ93" s="960"/>
      <c r="DK93" s="961"/>
      <c r="DL93" s="959"/>
      <c r="DM93" s="960"/>
      <c r="DN93" s="960"/>
      <c r="DO93" s="960"/>
      <c r="DP93" s="961"/>
      <c r="DQ93" s="959"/>
      <c r="DR93" s="960"/>
      <c r="DS93" s="960"/>
      <c r="DT93" s="960"/>
      <c r="DU93" s="961"/>
      <c r="DV93" s="948"/>
      <c r="DW93" s="949"/>
      <c r="DX93" s="949"/>
      <c r="DY93" s="949"/>
      <c r="DZ93" s="950"/>
      <c r="EA93" s="231"/>
    </row>
    <row r="94" spans="1:131" ht="26.25" hidden="1" customHeight="1">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948"/>
      <c r="BT94" s="949"/>
      <c r="BU94" s="949"/>
      <c r="BV94" s="949"/>
      <c r="BW94" s="949"/>
      <c r="BX94" s="949"/>
      <c r="BY94" s="949"/>
      <c r="BZ94" s="949"/>
      <c r="CA94" s="949"/>
      <c r="CB94" s="949"/>
      <c r="CC94" s="949"/>
      <c r="CD94" s="949"/>
      <c r="CE94" s="949"/>
      <c r="CF94" s="949"/>
      <c r="CG94" s="958"/>
      <c r="CH94" s="959"/>
      <c r="CI94" s="960"/>
      <c r="CJ94" s="960"/>
      <c r="CK94" s="960"/>
      <c r="CL94" s="961"/>
      <c r="CM94" s="959"/>
      <c r="CN94" s="960"/>
      <c r="CO94" s="960"/>
      <c r="CP94" s="960"/>
      <c r="CQ94" s="961"/>
      <c r="CR94" s="959"/>
      <c r="CS94" s="960"/>
      <c r="CT94" s="960"/>
      <c r="CU94" s="960"/>
      <c r="CV94" s="961"/>
      <c r="CW94" s="959"/>
      <c r="CX94" s="960"/>
      <c r="CY94" s="960"/>
      <c r="CZ94" s="960"/>
      <c r="DA94" s="961"/>
      <c r="DB94" s="959"/>
      <c r="DC94" s="960"/>
      <c r="DD94" s="960"/>
      <c r="DE94" s="960"/>
      <c r="DF94" s="961"/>
      <c r="DG94" s="959"/>
      <c r="DH94" s="960"/>
      <c r="DI94" s="960"/>
      <c r="DJ94" s="960"/>
      <c r="DK94" s="961"/>
      <c r="DL94" s="959"/>
      <c r="DM94" s="960"/>
      <c r="DN94" s="960"/>
      <c r="DO94" s="960"/>
      <c r="DP94" s="961"/>
      <c r="DQ94" s="959"/>
      <c r="DR94" s="960"/>
      <c r="DS94" s="960"/>
      <c r="DT94" s="960"/>
      <c r="DU94" s="961"/>
      <c r="DV94" s="948"/>
      <c r="DW94" s="949"/>
      <c r="DX94" s="949"/>
      <c r="DY94" s="949"/>
      <c r="DZ94" s="950"/>
      <c r="EA94" s="231"/>
    </row>
    <row r="95" spans="1:131" ht="26.25" hidden="1" customHeight="1">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948"/>
      <c r="BT95" s="949"/>
      <c r="BU95" s="949"/>
      <c r="BV95" s="949"/>
      <c r="BW95" s="949"/>
      <c r="BX95" s="949"/>
      <c r="BY95" s="949"/>
      <c r="BZ95" s="949"/>
      <c r="CA95" s="949"/>
      <c r="CB95" s="949"/>
      <c r="CC95" s="949"/>
      <c r="CD95" s="949"/>
      <c r="CE95" s="949"/>
      <c r="CF95" s="949"/>
      <c r="CG95" s="958"/>
      <c r="CH95" s="959"/>
      <c r="CI95" s="960"/>
      <c r="CJ95" s="960"/>
      <c r="CK95" s="960"/>
      <c r="CL95" s="961"/>
      <c r="CM95" s="959"/>
      <c r="CN95" s="960"/>
      <c r="CO95" s="960"/>
      <c r="CP95" s="960"/>
      <c r="CQ95" s="961"/>
      <c r="CR95" s="959"/>
      <c r="CS95" s="960"/>
      <c r="CT95" s="960"/>
      <c r="CU95" s="960"/>
      <c r="CV95" s="961"/>
      <c r="CW95" s="959"/>
      <c r="CX95" s="960"/>
      <c r="CY95" s="960"/>
      <c r="CZ95" s="960"/>
      <c r="DA95" s="961"/>
      <c r="DB95" s="959"/>
      <c r="DC95" s="960"/>
      <c r="DD95" s="960"/>
      <c r="DE95" s="960"/>
      <c r="DF95" s="961"/>
      <c r="DG95" s="959"/>
      <c r="DH95" s="960"/>
      <c r="DI95" s="960"/>
      <c r="DJ95" s="960"/>
      <c r="DK95" s="961"/>
      <c r="DL95" s="959"/>
      <c r="DM95" s="960"/>
      <c r="DN95" s="960"/>
      <c r="DO95" s="960"/>
      <c r="DP95" s="961"/>
      <c r="DQ95" s="959"/>
      <c r="DR95" s="960"/>
      <c r="DS95" s="960"/>
      <c r="DT95" s="960"/>
      <c r="DU95" s="961"/>
      <c r="DV95" s="948"/>
      <c r="DW95" s="949"/>
      <c r="DX95" s="949"/>
      <c r="DY95" s="949"/>
      <c r="DZ95" s="950"/>
      <c r="EA95" s="231"/>
    </row>
    <row r="96" spans="1:131" ht="26.25" hidden="1" customHeight="1">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948"/>
      <c r="BT96" s="949"/>
      <c r="BU96" s="949"/>
      <c r="BV96" s="949"/>
      <c r="BW96" s="949"/>
      <c r="BX96" s="949"/>
      <c r="BY96" s="949"/>
      <c r="BZ96" s="949"/>
      <c r="CA96" s="949"/>
      <c r="CB96" s="949"/>
      <c r="CC96" s="949"/>
      <c r="CD96" s="949"/>
      <c r="CE96" s="949"/>
      <c r="CF96" s="949"/>
      <c r="CG96" s="958"/>
      <c r="CH96" s="959"/>
      <c r="CI96" s="960"/>
      <c r="CJ96" s="960"/>
      <c r="CK96" s="960"/>
      <c r="CL96" s="961"/>
      <c r="CM96" s="959"/>
      <c r="CN96" s="960"/>
      <c r="CO96" s="960"/>
      <c r="CP96" s="960"/>
      <c r="CQ96" s="961"/>
      <c r="CR96" s="959"/>
      <c r="CS96" s="960"/>
      <c r="CT96" s="960"/>
      <c r="CU96" s="960"/>
      <c r="CV96" s="961"/>
      <c r="CW96" s="959"/>
      <c r="CX96" s="960"/>
      <c r="CY96" s="960"/>
      <c r="CZ96" s="960"/>
      <c r="DA96" s="961"/>
      <c r="DB96" s="959"/>
      <c r="DC96" s="960"/>
      <c r="DD96" s="960"/>
      <c r="DE96" s="960"/>
      <c r="DF96" s="961"/>
      <c r="DG96" s="959"/>
      <c r="DH96" s="960"/>
      <c r="DI96" s="960"/>
      <c r="DJ96" s="960"/>
      <c r="DK96" s="961"/>
      <c r="DL96" s="959"/>
      <c r="DM96" s="960"/>
      <c r="DN96" s="960"/>
      <c r="DO96" s="960"/>
      <c r="DP96" s="961"/>
      <c r="DQ96" s="959"/>
      <c r="DR96" s="960"/>
      <c r="DS96" s="960"/>
      <c r="DT96" s="960"/>
      <c r="DU96" s="961"/>
      <c r="DV96" s="948"/>
      <c r="DW96" s="949"/>
      <c r="DX96" s="949"/>
      <c r="DY96" s="949"/>
      <c r="DZ96" s="950"/>
      <c r="EA96" s="231"/>
    </row>
    <row r="97" spans="1:131" ht="26.25" hidden="1" customHeight="1">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948"/>
      <c r="BT97" s="949"/>
      <c r="BU97" s="949"/>
      <c r="BV97" s="949"/>
      <c r="BW97" s="949"/>
      <c r="BX97" s="949"/>
      <c r="BY97" s="949"/>
      <c r="BZ97" s="949"/>
      <c r="CA97" s="949"/>
      <c r="CB97" s="949"/>
      <c r="CC97" s="949"/>
      <c r="CD97" s="949"/>
      <c r="CE97" s="949"/>
      <c r="CF97" s="949"/>
      <c r="CG97" s="958"/>
      <c r="CH97" s="959"/>
      <c r="CI97" s="960"/>
      <c r="CJ97" s="960"/>
      <c r="CK97" s="960"/>
      <c r="CL97" s="961"/>
      <c r="CM97" s="959"/>
      <c r="CN97" s="960"/>
      <c r="CO97" s="960"/>
      <c r="CP97" s="960"/>
      <c r="CQ97" s="961"/>
      <c r="CR97" s="959"/>
      <c r="CS97" s="960"/>
      <c r="CT97" s="960"/>
      <c r="CU97" s="960"/>
      <c r="CV97" s="961"/>
      <c r="CW97" s="959"/>
      <c r="CX97" s="960"/>
      <c r="CY97" s="960"/>
      <c r="CZ97" s="960"/>
      <c r="DA97" s="961"/>
      <c r="DB97" s="959"/>
      <c r="DC97" s="960"/>
      <c r="DD97" s="960"/>
      <c r="DE97" s="960"/>
      <c r="DF97" s="961"/>
      <c r="DG97" s="959"/>
      <c r="DH97" s="960"/>
      <c r="DI97" s="960"/>
      <c r="DJ97" s="960"/>
      <c r="DK97" s="961"/>
      <c r="DL97" s="959"/>
      <c r="DM97" s="960"/>
      <c r="DN97" s="960"/>
      <c r="DO97" s="960"/>
      <c r="DP97" s="961"/>
      <c r="DQ97" s="959"/>
      <c r="DR97" s="960"/>
      <c r="DS97" s="960"/>
      <c r="DT97" s="960"/>
      <c r="DU97" s="961"/>
      <c r="DV97" s="948"/>
      <c r="DW97" s="949"/>
      <c r="DX97" s="949"/>
      <c r="DY97" s="949"/>
      <c r="DZ97" s="950"/>
      <c r="EA97" s="231"/>
    </row>
    <row r="98" spans="1:131" ht="26.25" hidden="1" customHeight="1">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948"/>
      <c r="BT98" s="949"/>
      <c r="BU98" s="949"/>
      <c r="BV98" s="949"/>
      <c r="BW98" s="949"/>
      <c r="BX98" s="949"/>
      <c r="BY98" s="949"/>
      <c r="BZ98" s="949"/>
      <c r="CA98" s="949"/>
      <c r="CB98" s="949"/>
      <c r="CC98" s="949"/>
      <c r="CD98" s="949"/>
      <c r="CE98" s="949"/>
      <c r="CF98" s="949"/>
      <c r="CG98" s="958"/>
      <c r="CH98" s="959"/>
      <c r="CI98" s="960"/>
      <c r="CJ98" s="960"/>
      <c r="CK98" s="960"/>
      <c r="CL98" s="961"/>
      <c r="CM98" s="959"/>
      <c r="CN98" s="960"/>
      <c r="CO98" s="960"/>
      <c r="CP98" s="960"/>
      <c r="CQ98" s="961"/>
      <c r="CR98" s="959"/>
      <c r="CS98" s="960"/>
      <c r="CT98" s="960"/>
      <c r="CU98" s="960"/>
      <c r="CV98" s="961"/>
      <c r="CW98" s="959"/>
      <c r="CX98" s="960"/>
      <c r="CY98" s="960"/>
      <c r="CZ98" s="960"/>
      <c r="DA98" s="961"/>
      <c r="DB98" s="959"/>
      <c r="DC98" s="960"/>
      <c r="DD98" s="960"/>
      <c r="DE98" s="960"/>
      <c r="DF98" s="961"/>
      <c r="DG98" s="959"/>
      <c r="DH98" s="960"/>
      <c r="DI98" s="960"/>
      <c r="DJ98" s="960"/>
      <c r="DK98" s="961"/>
      <c r="DL98" s="959"/>
      <c r="DM98" s="960"/>
      <c r="DN98" s="960"/>
      <c r="DO98" s="960"/>
      <c r="DP98" s="961"/>
      <c r="DQ98" s="959"/>
      <c r="DR98" s="960"/>
      <c r="DS98" s="960"/>
      <c r="DT98" s="960"/>
      <c r="DU98" s="961"/>
      <c r="DV98" s="948"/>
      <c r="DW98" s="949"/>
      <c r="DX98" s="949"/>
      <c r="DY98" s="949"/>
      <c r="DZ98" s="950"/>
      <c r="EA98" s="231"/>
    </row>
    <row r="99" spans="1:131" ht="26.25" hidden="1" customHeight="1">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948"/>
      <c r="BT99" s="949"/>
      <c r="BU99" s="949"/>
      <c r="BV99" s="949"/>
      <c r="BW99" s="949"/>
      <c r="BX99" s="949"/>
      <c r="BY99" s="949"/>
      <c r="BZ99" s="949"/>
      <c r="CA99" s="949"/>
      <c r="CB99" s="949"/>
      <c r="CC99" s="949"/>
      <c r="CD99" s="949"/>
      <c r="CE99" s="949"/>
      <c r="CF99" s="949"/>
      <c r="CG99" s="958"/>
      <c r="CH99" s="959"/>
      <c r="CI99" s="960"/>
      <c r="CJ99" s="960"/>
      <c r="CK99" s="960"/>
      <c r="CL99" s="961"/>
      <c r="CM99" s="959"/>
      <c r="CN99" s="960"/>
      <c r="CO99" s="960"/>
      <c r="CP99" s="960"/>
      <c r="CQ99" s="961"/>
      <c r="CR99" s="959"/>
      <c r="CS99" s="960"/>
      <c r="CT99" s="960"/>
      <c r="CU99" s="960"/>
      <c r="CV99" s="961"/>
      <c r="CW99" s="959"/>
      <c r="CX99" s="960"/>
      <c r="CY99" s="960"/>
      <c r="CZ99" s="960"/>
      <c r="DA99" s="961"/>
      <c r="DB99" s="959"/>
      <c r="DC99" s="960"/>
      <c r="DD99" s="960"/>
      <c r="DE99" s="960"/>
      <c r="DF99" s="961"/>
      <c r="DG99" s="959"/>
      <c r="DH99" s="960"/>
      <c r="DI99" s="960"/>
      <c r="DJ99" s="960"/>
      <c r="DK99" s="961"/>
      <c r="DL99" s="959"/>
      <c r="DM99" s="960"/>
      <c r="DN99" s="960"/>
      <c r="DO99" s="960"/>
      <c r="DP99" s="961"/>
      <c r="DQ99" s="959"/>
      <c r="DR99" s="960"/>
      <c r="DS99" s="960"/>
      <c r="DT99" s="960"/>
      <c r="DU99" s="961"/>
      <c r="DV99" s="948"/>
      <c r="DW99" s="949"/>
      <c r="DX99" s="949"/>
      <c r="DY99" s="949"/>
      <c r="DZ99" s="950"/>
      <c r="EA99" s="231"/>
    </row>
    <row r="100" spans="1:131" ht="26.25" hidden="1" customHeight="1">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948"/>
      <c r="BT100" s="949"/>
      <c r="BU100" s="949"/>
      <c r="BV100" s="949"/>
      <c r="BW100" s="949"/>
      <c r="BX100" s="949"/>
      <c r="BY100" s="949"/>
      <c r="BZ100" s="949"/>
      <c r="CA100" s="949"/>
      <c r="CB100" s="949"/>
      <c r="CC100" s="949"/>
      <c r="CD100" s="949"/>
      <c r="CE100" s="949"/>
      <c r="CF100" s="949"/>
      <c r="CG100" s="958"/>
      <c r="CH100" s="959"/>
      <c r="CI100" s="960"/>
      <c r="CJ100" s="960"/>
      <c r="CK100" s="960"/>
      <c r="CL100" s="961"/>
      <c r="CM100" s="959"/>
      <c r="CN100" s="960"/>
      <c r="CO100" s="960"/>
      <c r="CP100" s="960"/>
      <c r="CQ100" s="961"/>
      <c r="CR100" s="959"/>
      <c r="CS100" s="960"/>
      <c r="CT100" s="960"/>
      <c r="CU100" s="960"/>
      <c r="CV100" s="961"/>
      <c r="CW100" s="959"/>
      <c r="CX100" s="960"/>
      <c r="CY100" s="960"/>
      <c r="CZ100" s="960"/>
      <c r="DA100" s="961"/>
      <c r="DB100" s="959"/>
      <c r="DC100" s="960"/>
      <c r="DD100" s="960"/>
      <c r="DE100" s="960"/>
      <c r="DF100" s="961"/>
      <c r="DG100" s="959"/>
      <c r="DH100" s="960"/>
      <c r="DI100" s="960"/>
      <c r="DJ100" s="960"/>
      <c r="DK100" s="961"/>
      <c r="DL100" s="959"/>
      <c r="DM100" s="960"/>
      <c r="DN100" s="960"/>
      <c r="DO100" s="960"/>
      <c r="DP100" s="961"/>
      <c r="DQ100" s="959"/>
      <c r="DR100" s="960"/>
      <c r="DS100" s="960"/>
      <c r="DT100" s="960"/>
      <c r="DU100" s="961"/>
      <c r="DV100" s="948"/>
      <c r="DW100" s="949"/>
      <c r="DX100" s="949"/>
      <c r="DY100" s="949"/>
      <c r="DZ100" s="950"/>
      <c r="EA100" s="231"/>
    </row>
    <row r="101" spans="1:131" ht="26.25" hidden="1" customHeight="1">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948"/>
      <c r="BT101" s="949"/>
      <c r="BU101" s="949"/>
      <c r="BV101" s="949"/>
      <c r="BW101" s="949"/>
      <c r="BX101" s="949"/>
      <c r="BY101" s="949"/>
      <c r="BZ101" s="949"/>
      <c r="CA101" s="949"/>
      <c r="CB101" s="949"/>
      <c r="CC101" s="949"/>
      <c r="CD101" s="949"/>
      <c r="CE101" s="949"/>
      <c r="CF101" s="949"/>
      <c r="CG101" s="958"/>
      <c r="CH101" s="959"/>
      <c r="CI101" s="960"/>
      <c r="CJ101" s="960"/>
      <c r="CK101" s="960"/>
      <c r="CL101" s="961"/>
      <c r="CM101" s="959"/>
      <c r="CN101" s="960"/>
      <c r="CO101" s="960"/>
      <c r="CP101" s="960"/>
      <c r="CQ101" s="961"/>
      <c r="CR101" s="959"/>
      <c r="CS101" s="960"/>
      <c r="CT101" s="960"/>
      <c r="CU101" s="960"/>
      <c r="CV101" s="961"/>
      <c r="CW101" s="959"/>
      <c r="CX101" s="960"/>
      <c r="CY101" s="960"/>
      <c r="CZ101" s="960"/>
      <c r="DA101" s="961"/>
      <c r="DB101" s="959"/>
      <c r="DC101" s="960"/>
      <c r="DD101" s="960"/>
      <c r="DE101" s="960"/>
      <c r="DF101" s="961"/>
      <c r="DG101" s="959"/>
      <c r="DH101" s="960"/>
      <c r="DI101" s="960"/>
      <c r="DJ101" s="960"/>
      <c r="DK101" s="961"/>
      <c r="DL101" s="959"/>
      <c r="DM101" s="960"/>
      <c r="DN101" s="960"/>
      <c r="DO101" s="960"/>
      <c r="DP101" s="961"/>
      <c r="DQ101" s="959"/>
      <c r="DR101" s="960"/>
      <c r="DS101" s="960"/>
      <c r="DT101" s="960"/>
      <c r="DU101" s="961"/>
      <c r="DV101" s="948"/>
      <c r="DW101" s="949"/>
      <c r="DX101" s="949"/>
      <c r="DY101" s="949"/>
      <c r="DZ101" s="950"/>
      <c r="EA101" s="231"/>
    </row>
    <row r="102" spans="1:131" ht="26.25" customHeight="1" thickBot="1">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384</v>
      </c>
      <c r="BR102" s="940" t="s">
        <v>416</v>
      </c>
      <c r="BS102" s="941"/>
      <c r="BT102" s="941"/>
      <c r="BU102" s="941"/>
      <c r="BV102" s="941"/>
      <c r="BW102" s="941"/>
      <c r="BX102" s="941"/>
      <c r="BY102" s="941"/>
      <c r="BZ102" s="941"/>
      <c r="CA102" s="941"/>
      <c r="CB102" s="941"/>
      <c r="CC102" s="941"/>
      <c r="CD102" s="941"/>
      <c r="CE102" s="941"/>
      <c r="CF102" s="941"/>
      <c r="CG102" s="951"/>
      <c r="CH102" s="952"/>
      <c r="CI102" s="953"/>
      <c r="CJ102" s="953"/>
      <c r="CK102" s="953"/>
      <c r="CL102" s="954"/>
      <c r="CM102" s="952"/>
      <c r="CN102" s="953"/>
      <c r="CO102" s="953"/>
      <c r="CP102" s="953"/>
      <c r="CQ102" s="954"/>
      <c r="CR102" s="955">
        <v>41</v>
      </c>
      <c r="CS102" s="956"/>
      <c r="CT102" s="956"/>
      <c r="CU102" s="956"/>
      <c r="CV102" s="957"/>
      <c r="CW102" s="955" t="s">
        <v>588</v>
      </c>
      <c r="CX102" s="956"/>
      <c r="CY102" s="956"/>
      <c r="CZ102" s="956"/>
      <c r="DA102" s="957"/>
      <c r="DB102" s="955">
        <v>10</v>
      </c>
      <c r="DC102" s="956"/>
      <c r="DD102" s="956"/>
      <c r="DE102" s="956"/>
      <c r="DF102" s="957"/>
      <c r="DG102" s="955" t="s">
        <v>588</v>
      </c>
      <c r="DH102" s="956"/>
      <c r="DI102" s="956"/>
      <c r="DJ102" s="956"/>
      <c r="DK102" s="957"/>
      <c r="DL102" s="955" t="s">
        <v>588</v>
      </c>
      <c r="DM102" s="956"/>
      <c r="DN102" s="956"/>
      <c r="DO102" s="956"/>
      <c r="DP102" s="957"/>
      <c r="DQ102" s="955">
        <v>1</v>
      </c>
      <c r="DR102" s="956"/>
      <c r="DS102" s="956"/>
      <c r="DT102" s="956"/>
      <c r="DU102" s="957"/>
      <c r="DV102" s="940"/>
      <c r="DW102" s="941"/>
      <c r="DX102" s="941"/>
      <c r="DY102" s="941"/>
      <c r="DZ102" s="942"/>
      <c r="EA102" s="231"/>
    </row>
    <row r="103" spans="1:131" ht="26.25" customHeight="1">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43" t="s">
        <v>417</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1"/>
    </row>
    <row r="104" spans="1:131" ht="26.25" customHeight="1">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44" t="s">
        <v>418</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1"/>
    </row>
    <row r="105" spans="1:131" ht="11.25" customHeight="1">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c r="A107" s="251" t="s">
        <v>419</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420</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c r="A108" s="945" t="s">
        <v>421</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422</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1" customFormat="1" ht="26.25" customHeight="1">
      <c r="A109" s="901" t="s">
        <v>423</v>
      </c>
      <c r="B109" s="902"/>
      <c r="C109" s="902"/>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3"/>
      <c r="AA109" s="904" t="s">
        <v>424</v>
      </c>
      <c r="AB109" s="902"/>
      <c r="AC109" s="902"/>
      <c r="AD109" s="902"/>
      <c r="AE109" s="903"/>
      <c r="AF109" s="904" t="s">
        <v>303</v>
      </c>
      <c r="AG109" s="902"/>
      <c r="AH109" s="902"/>
      <c r="AI109" s="902"/>
      <c r="AJ109" s="903"/>
      <c r="AK109" s="904" t="s">
        <v>302</v>
      </c>
      <c r="AL109" s="902"/>
      <c r="AM109" s="902"/>
      <c r="AN109" s="902"/>
      <c r="AO109" s="903"/>
      <c r="AP109" s="904" t="s">
        <v>425</v>
      </c>
      <c r="AQ109" s="902"/>
      <c r="AR109" s="902"/>
      <c r="AS109" s="902"/>
      <c r="AT109" s="932"/>
      <c r="AU109" s="901" t="s">
        <v>423</v>
      </c>
      <c r="AV109" s="902"/>
      <c r="AW109" s="902"/>
      <c r="AX109" s="902"/>
      <c r="AY109" s="902"/>
      <c r="AZ109" s="902"/>
      <c r="BA109" s="902"/>
      <c r="BB109" s="902"/>
      <c r="BC109" s="902"/>
      <c r="BD109" s="902"/>
      <c r="BE109" s="902"/>
      <c r="BF109" s="902"/>
      <c r="BG109" s="902"/>
      <c r="BH109" s="902"/>
      <c r="BI109" s="902"/>
      <c r="BJ109" s="902"/>
      <c r="BK109" s="902"/>
      <c r="BL109" s="902"/>
      <c r="BM109" s="902"/>
      <c r="BN109" s="902"/>
      <c r="BO109" s="902"/>
      <c r="BP109" s="903"/>
      <c r="BQ109" s="904" t="s">
        <v>424</v>
      </c>
      <c r="BR109" s="902"/>
      <c r="BS109" s="902"/>
      <c r="BT109" s="902"/>
      <c r="BU109" s="903"/>
      <c r="BV109" s="904" t="s">
        <v>303</v>
      </c>
      <c r="BW109" s="902"/>
      <c r="BX109" s="902"/>
      <c r="BY109" s="902"/>
      <c r="BZ109" s="903"/>
      <c r="CA109" s="904" t="s">
        <v>302</v>
      </c>
      <c r="CB109" s="902"/>
      <c r="CC109" s="902"/>
      <c r="CD109" s="902"/>
      <c r="CE109" s="903"/>
      <c r="CF109" s="939" t="s">
        <v>425</v>
      </c>
      <c r="CG109" s="939"/>
      <c r="CH109" s="939"/>
      <c r="CI109" s="939"/>
      <c r="CJ109" s="939"/>
      <c r="CK109" s="904" t="s">
        <v>426</v>
      </c>
      <c r="CL109" s="902"/>
      <c r="CM109" s="902"/>
      <c r="CN109" s="902"/>
      <c r="CO109" s="902"/>
      <c r="CP109" s="902"/>
      <c r="CQ109" s="902"/>
      <c r="CR109" s="902"/>
      <c r="CS109" s="902"/>
      <c r="CT109" s="902"/>
      <c r="CU109" s="902"/>
      <c r="CV109" s="902"/>
      <c r="CW109" s="902"/>
      <c r="CX109" s="902"/>
      <c r="CY109" s="902"/>
      <c r="CZ109" s="902"/>
      <c r="DA109" s="902"/>
      <c r="DB109" s="902"/>
      <c r="DC109" s="902"/>
      <c r="DD109" s="902"/>
      <c r="DE109" s="902"/>
      <c r="DF109" s="903"/>
      <c r="DG109" s="904" t="s">
        <v>424</v>
      </c>
      <c r="DH109" s="902"/>
      <c r="DI109" s="902"/>
      <c r="DJ109" s="902"/>
      <c r="DK109" s="903"/>
      <c r="DL109" s="904" t="s">
        <v>303</v>
      </c>
      <c r="DM109" s="902"/>
      <c r="DN109" s="902"/>
      <c r="DO109" s="902"/>
      <c r="DP109" s="903"/>
      <c r="DQ109" s="904" t="s">
        <v>302</v>
      </c>
      <c r="DR109" s="902"/>
      <c r="DS109" s="902"/>
      <c r="DT109" s="902"/>
      <c r="DU109" s="903"/>
      <c r="DV109" s="904" t="s">
        <v>425</v>
      </c>
      <c r="DW109" s="902"/>
      <c r="DX109" s="902"/>
      <c r="DY109" s="902"/>
      <c r="DZ109" s="932"/>
    </row>
    <row r="110" spans="1:131" s="231" customFormat="1" ht="26.25" customHeight="1">
      <c r="A110" s="813" t="s">
        <v>427</v>
      </c>
      <c r="B110" s="814"/>
      <c r="C110" s="814"/>
      <c r="D110" s="814"/>
      <c r="E110" s="814"/>
      <c r="F110" s="814"/>
      <c r="G110" s="814"/>
      <c r="H110" s="814"/>
      <c r="I110" s="814"/>
      <c r="J110" s="814"/>
      <c r="K110" s="814"/>
      <c r="L110" s="814"/>
      <c r="M110" s="814"/>
      <c r="N110" s="814"/>
      <c r="O110" s="814"/>
      <c r="P110" s="814"/>
      <c r="Q110" s="814"/>
      <c r="R110" s="814"/>
      <c r="S110" s="814"/>
      <c r="T110" s="814"/>
      <c r="U110" s="814"/>
      <c r="V110" s="814"/>
      <c r="W110" s="814"/>
      <c r="X110" s="814"/>
      <c r="Y110" s="814"/>
      <c r="Z110" s="815"/>
      <c r="AA110" s="894">
        <v>1614634</v>
      </c>
      <c r="AB110" s="895"/>
      <c r="AC110" s="895"/>
      <c r="AD110" s="895"/>
      <c r="AE110" s="896"/>
      <c r="AF110" s="897">
        <v>1606368</v>
      </c>
      <c r="AG110" s="895"/>
      <c r="AH110" s="895"/>
      <c r="AI110" s="895"/>
      <c r="AJ110" s="896"/>
      <c r="AK110" s="897">
        <v>1584611</v>
      </c>
      <c r="AL110" s="895"/>
      <c r="AM110" s="895"/>
      <c r="AN110" s="895"/>
      <c r="AO110" s="896"/>
      <c r="AP110" s="898">
        <v>31.6</v>
      </c>
      <c r="AQ110" s="899"/>
      <c r="AR110" s="899"/>
      <c r="AS110" s="899"/>
      <c r="AT110" s="900"/>
      <c r="AU110" s="933" t="s">
        <v>73</v>
      </c>
      <c r="AV110" s="934"/>
      <c r="AW110" s="934"/>
      <c r="AX110" s="934"/>
      <c r="AY110" s="934"/>
      <c r="AZ110" s="866" t="s">
        <v>428</v>
      </c>
      <c r="BA110" s="814"/>
      <c r="BB110" s="814"/>
      <c r="BC110" s="814"/>
      <c r="BD110" s="814"/>
      <c r="BE110" s="814"/>
      <c r="BF110" s="814"/>
      <c r="BG110" s="814"/>
      <c r="BH110" s="814"/>
      <c r="BI110" s="814"/>
      <c r="BJ110" s="814"/>
      <c r="BK110" s="814"/>
      <c r="BL110" s="814"/>
      <c r="BM110" s="814"/>
      <c r="BN110" s="814"/>
      <c r="BO110" s="814"/>
      <c r="BP110" s="815"/>
      <c r="BQ110" s="867">
        <v>12158720</v>
      </c>
      <c r="BR110" s="848"/>
      <c r="BS110" s="848"/>
      <c r="BT110" s="848"/>
      <c r="BU110" s="848"/>
      <c r="BV110" s="848">
        <v>12213261</v>
      </c>
      <c r="BW110" s="848"/>
      <c r="BX110" s="848"/>
      <c r="BY110" s="848"/>
      <c r="BZ110" s="848"/>
      <c r="CA110" s="848">
        <v>12389753</v>
      </c>
      <c r="CB110" s="848"/>
      <c r="CC110" s="848"/>
      <c r="CD110" s="848"/>
      <c r="CE110" s="848"/>
      <c r="CF110" s="872">
        <v>247.3</v>
      </c>
      <c r="CG110" s="873"/>
      <c r="CH110" s="873"/>
      <c r="CI110" s="873"/>
      <c r="CJ110" s="873"/>
      <c r="CK110" s="929" t="s">
        <v>429</v>
      </c>
      <c r="CL110" s="825"/>
      <c r="CM110" s="866" t="s">
        <v>430</v>
      </c>
      <c r="CN110" s="814"/>
      <c r="CO110" s="814"/>
      <c r="CP110" s="814"/>
      <c r="CQ110" s="814"/>
      <c r="CR110" s="814"/>
      <c r="CS110" s="814"/>
      <c r="CT110" s="814"/>
      <c r="CU110" s="814"/>
      <c r="CV110" s="814"/>
      <c r="CW110" s="814"/>
      <c r="CX110" s="814"/>
      <c r="CY110" s="814"/>
      <c r="CZ110" s="814"/>
      <c r="DA110" s="814"/>
      <c r="DB110" s="814"/>
      <c r="DC110" s="814"/>
      <c r="DD110" s="814"/>
      <c r="DE110" s="814"/>
      <c r="DF110" s="815"/>
      <c r="DG110" s="867" t="s">
        <v>431</v>
      </c>
      <c r="DH110" s="848"/>
      <c r="DI110" s="848"/>
      <c r="DJ110" s="848"/>
      <c r="DK110" s="848"/>
      <c r="DL110" s="848" t="s">
        <v>386</v>
      </c>
      <c r="DM110" s="848"/>
      <c r="DN110" s="848"/>
      <c r="DO110" s="848"/>
      <c r="DP110" s="848"/>
      <c r="DQ110" s="848" t="s">
        <v>431</v>
      </c>
      <c r="DR110" s="848"/>
      <c r="DS110" s="848"/>
      <c r="DT110" s="848"/>
      <c r="DU110" s="848"/>
      <c r="DV110" s="849" t="s">
        <v>432</v>
      </c>
      <c r="DW110" s="849"/>
      <c r="DX110" s="849"/>
      <c r="DY110" s="849"/>
      <c r="DZ110" s="850"/>
    </row>
    <row r="111" spans="1:131" s="231" customFormat="1" ht="26.25" customHeight="1">
      <c r="A111" s="780" t="s">
        <v>433</v>
      </c>
      <c r="B111" s="781"/>
      <c r="C111" s="781"/>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928"/>
      <c r="AA111" s="921" t="s">
        <v>431</v>
      </c>
      <c r="AB111" s="922"/>
      <c r="AC111" s="922"/>
      <c r="AD111" s="922"/>
      <c r="AE111" s="923"/>
      <c r="AF111" s="924" t="s">
        <v>138</v>
      </c>
      <c r="AG111" s="922"/>
      <c r="AH111" s="922"/>
      <c r="AI111" s="922"/>
      <c r="AJ111" s="923"/>
      <c r="AK111" s="924" t="s">
        <v>138</v>
      </c>
      <c r="AL111" s="922"/>
      <c r="AM111" s="922"/>
      <c r="AN111" s="922"/>
      <c r="AO111" s="923"/>
      <c r="AP111" s="925" t="s">
        <v>138</v>
      </c>
      <c r="AQ111" s="926"/>
      <c r="AR111" s="926"/>
      <c r="AS111" s="926"/>
      <c r="AT111" s="927"/>
      <c r="AU111" s="935"/>
      <c r="AV111" s="936"/>
      <c r="AW111" s="936"/>
      <c r="AX111" s="936"/>
      <c r="AY111" s="936"/>
      <c r="AZ111" s="821" t="s">
        <v>434</v>
      </c>
      <c r="BA111" s="758"/>
      <c r="BB111" s="758"/>
      <c r="BC111" s="758"/>
      <c r="BD111" s="758"/>
      <c r="BE111" s="758"/>
      <c r="BF111" s="758"/>
      <c r="BG111" s="758"/>
      <c r="BH111" s="758"/>
      <c r="BI111" s="758"/>
      <c r="BJ111" s="758"/>
      <c r="BK111" s="758"/>
      <c r="BL111" s="758"/>
      <c r="BM111" s="758"/>
      <c r="BN111" s="758"/>
      <c r="BO111" s="758"/>
      <c r="BP111" s="759"/>
      <c r="BQ111" s="822">
        <v>386718</v>
      </c>
      <c r="BR111" s="823"/>
      <c r="BS111" s="823"/>
      <c r="BT111" s="823"/>
      <c r="BU111" s="823"/>
      <c r="BV111" s="823">
        <v>306600</v>
      </c>
      <c r="BW111" s="823"/>
      <c r="BX111" s="823"/>
      <c r="BY111" s="823"/>
      <c r="BZ111" s="823"/>
      <c r="CA111" s="823">
        <v>226483</v>
      </c>
      <c r="CB111" s="823"/>
      <c r="CC111" s="823"/>
      <c r="CD111" s="823"/>
      <c r="CE111" s="823"/>
      <c r="CF111" s="881">
        <v>4.5</v>
      </c>
      <c r="CG111" s="882"/>
      <c r="CH111" s="882"/>
      <c r="CI111" s="882"/>
      <c r="CJ111" s="882"/>
      <c r="CK111" s="930"/>
      <c r="CL111" s="827"/>
      <c r="CM111" s="821" t="s">
        <v>435</v>
      </c>
      <c r="CN111" s="758"/>
      <c r="CO111" s="758"/>
      <c r="CP111" s="758"/>
      <c r="CQ111" s="758"/>
      <c r="CR111" s="758"/>
      <c r="CS111" s="758"/>
      <c r="CT111" s="758"/>
      <c r="CU111" s="758"/>
      <c r="CV111" s="758"/>
      <c r="CW111" s="758"/>
      <c r="CX111" s="758"/>
      <c r="CY111" s="758"/>
      <c r="CZ111" s="758"/>
      <c r="DA111" s="758"/>
      <c r="DB111" s="758"/>
      <c r="DC111" s="758"/>
      <c r="DD111" s="758"/>
      <c r="DE111" s="758"/>
      <c r="DF111" s="759"/>
      <c r="DG111" s="822" t="s">
        <v>138</v>
      </c>
      <c r="DH111" s="823"/>
      <c r="DI111" s="823"/>
      <c r="DJ111" s="823"/>
      <c r="DK111" s="823"/>
      <c r="DL111" s="823" t="s">
        <v>138</v>
      </c>
      <c r="DM111" s="823"/>
      <c r="DN111" s="823"/>
      <c r="DO111" s="823"/>
      <c r="DP111" s="823"/>
      <c r="DQ111" s="823" t="s">
        <v>138</v>
      </c>
      <c r="DR111" s="823"/>
      <c r="DS111" s="823"/>
      <c r="DT111" s="823"/>
      <c r="DU111" s="823"/>
      <c r="DV111" s="800" t="s">
        <v>138</v>
      </c>
      <c r="DW111" s="800"/>
      <c r="DX111" s="800"/>
      <c r="DY111" s="800"/>
      <c r="DZ111" s="801"/>
    </row>
    <row r="112" spans="1:131" s="231" customFormat="1" ht="26.25" customHeight="1">
      <c r="A112" s="915" t="s">
        <v>436</v>
      </c>
      <c r="B112" s="916"/>
      <c r="C112" s="758" t="s">
        <v>437</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85" t="s">
        <v>138</v>
      </c>
      <c r="AB112" s="786"/>
      <c r="AC112" s="786"/>
      <c r="AD112" s="786"/>
      <c r="AE112" s="787"/>
      <c r="AF112" s="788" t="s">
        <v>138</v>
      </c>
      <c r="AG112" s="786"/>
      <c r="AH112" s="786"/>
      <c r="AI112" s="786"/>
      <c r="AJ112" s="787"/>
      <c r="AK112" s="788" t="s">
        <v>138</v>
      </c>
      <c r="AL112" s="786"/>
      <c r="AM112" s="786"/>
      <c r="AN112" s="786"/>
      <c r="AO112" s="787"/>
      <c r="AP112" s="830" t="s">
        <v>138</v>
      </c>
      <c r="AQ112" s="831"/>
      <c r="AR112" s="831"/>
      <c r="AS112" s="831"/>
      <c r="AT112" s="832"/>
      <c r="AU112" s="935"/>
      <c r="AV112" s="936"/>
      <c r="AW112" s="936"/>
      <c r="AX112" s="936"/>
      <c r="AY112" s="936"/>
      <c r="AZ112" s="821" t="s">
        <v>438</v>
      </c>
      <c r="BA112" s="758"/>
      <c r="BB112" s="758"/>
      <c r="BC112" s="758"/>
      <c r="BD112" s="758"/>
      <c r="BE112" s="758"/>
      <c r="BF112" s="758"/>
      <c r="BG112" s="758"/>
      <c r="BH112" s="758"/>
      <c r="BI112" s="758"/>
      <c r="BJ112" s="758"/>
      <c r="BK112" s="758"/>
      <c r="BL112" s="758"/>
      <c r="BM112" s="758"/>
      <c r="BN112" s="758"/>
      <c r="BO112" s="758"/>
      <c r="BP112" s="759"/>
      <c r="BQ112" s="822">
        <v>1466064</v>
      </c>
      <c r="BR112" s="823"/>
      <c r="BS112" s="823"/>
      <c r="BT112" s="823"/>
      <c r="BU112" s="823"/>
      <c r="BV112" s="823">
        <v>1443397</v>
      </c>
      <c r="BW112" s="823"/>
      <c r="BX112" s="823"/>
      <c r="BY112" s="823"/>
      <c r="BZ112" s="823"/>
      <c r="CA112" s="823">
        <v>1493837</v>
      </c>
      <c r="CB112" s="823"/>
      <c r="CC112" s="823"/>
      <c r="CD112" s="823"/>
      <c r="CE112" s="823"/>
      <c r="CF112" s="881">
        <v>29.8</v>
      </c>
      <c r="CG112" s="882"/>
      <c r="CH112" s="882"/>
      <c r="CI112" s="882"/>
      <c r="CJ112" s="882"/>
      <c r="CK112" s="930"/>
      <c r="CL112" s="827"/>
      <c r="CM112" s="821" t="s">
        <v>439</v>
      </c>
      <c r="CN112" s="758"/>
      <c r="CO112" s="758"/>
      <c r="CP112" s="758"/>
      <c r="CQ112" s="758"/>
      <c r="CR112" s="758"/>
      <c r="CS112" s="758"/>
      <c r="CT112" s="758"/>
      <c r="CU112" s="758"/>
      <c r="CV112" s="758"/>
      <c r="CW112" s="758"/>
      <c r="CX112" s="758"/>
      <c r="CY112" s="758"/>
      <c r="CZ112" s="758"/>
      <c r="DA112" s="758"/>
      <c r="DB112" s="758"/>
      <c r="DC112" s="758"/>
      <c r="DD112" s="758"/>
      <c r="DE112" s="758"/>
      <c r="DF112" s="759"/>
      <c r="DG112" s="822" t="s">
        <v>138</v>
      </c>
      <c r="DH112" s="823"/>
      <c r="DI112" s="823"/>
      <c r="DJ112" s="823"/>
      <c r="DK112" s="823"/>
      <c r="DL112" s="823" t="s">
        <v>138</v>
      </c>
      <c r="DM112" s="823"/>
      <c r="DN112" s="823"/>
      <c r="DO112" s="823"/>
      <c r="DP112" s="823"/>
      <c r="DQ112" s="823" t="s">
        <v>138</v>
      </c>
      <c r="DR112" s="823"/>
      <c r="DS112" s="823"/>
      <c r="DT112" s="823"/>
      <c r="DU112" s="823"/>
      <c r="DV112" s="800" t="s">
        <v>138</v>
      </c>
      <c r="DW112" s="800"/>
      <c r="DX112" s="800"/>
      <c r="DY112" s="800"/>
      <c r="DZ112" s="801"/>
    </row>
    <row r="113" spans="1:130" s="231" customFormat="1" ht="26.25" customHeight="1">
      <c r="A113" s="917"/>
      <c r="B113" s="918"/>
      <c r="C113" s="758" t="s">
        <v>440</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921">
        <v>129557</v>
      </c>
      <c r="AB113" s="922"/>
      <c r="AC113" s="922"/>
      <c r="AD113" s="922"/>
      <c r="AE113" s="923"/>
      <c r="AF113" s="924">
        <v>139089</v>
      </c>
      <c r="AG113" s="922"/>
      <c r="AH113" s="922"/>
      <c r="AI113" s="922"/>
      <c r="AJ113" s="923"/>
      <c r="AK113" s="924">
        <v>145576</v>
      </c>
      <c r="AL113" s="922"/>
      <c r="AM113" s="922"/>
      <c r="AN113" s="922"/>
      <c r="AO113" s="923"/>
      <c r="AP113" s="925">
        <v>2.9</v>
      </c>
      <c r="AQ113" s="926"/>
      <c r="AR113" s="926"/>
      <c r="AS113" s="926"/>
      <c r="AT113" s="927"/>
      <c r="AU113" s="935"/>
      <c r="AV113" s="936"/>
      <c r="AW113" s="936"/>
      <c r="AX113" s="936"/>
      <c r="AY113" s="936"/>
      <c r="AZ113" s="821" t="s">
        <v>441</v>
      </c>
      <c r="BA113" s="758"/>
      <c r="BB113" s="758"/>
      <c r="BC113" s="758"/>
      <c r="BD113" s="758"/>
      <c r="BE113" s="758"/>
      <c r="BF113" s="758"/>
      <c r="BG113" s="758"/>
      <c r="BH113" s="758"/>
      <c r="BI113" s="758"/>
      <c r="BJ113" s="758"/>
      <c r="BK113" s="758"/>
      <c r="BL113" s="758"/>
      <c r="BM113" s="758"/>
      <c r="BN113" s="758"/>
      <c r="BO113" s="758"/>
      <c r="BP113" s="759"/>
      <c r="BQ113" s="822" t="s">
        <v>138</v>
      </c>
      <c r="BR113" s="823"/>
      <c r="BS113" s="823"/>
      <c r="BT113" s="823"/>
      <c r="BU113" s="823"/>
      <c r="BV113" s="823" t="s">
        <v>431</v>
      </c>
      <c r="BW113" s="823"/>
      <c r="BX113" s="823"/>
      <c r="BY113" s="823"/>
      <c r="BZ113" s="823"/>
      <c r="CA113" s="823" t="s">
        <v>138</v>
      </c>
      <c r="CB113" s="823"/>
      <c r="CC113" s="823"/>
      <c r="CD113" s="823"/>
      <c r="CE113" s="823"/>
      <c r="CF113" s="881" t="s">
        <v>138</v>
      </c>
      <c r="CG113" s="882"/>
      <c r="CH113" s="882"/>
      <c r="CI113" s="882"/>
      <c r="CJ113" s="882"/>
      <c r="CK113" s="930"/>
      <c r="CL113" s="827"/>
      <c r="CM113" s="821" t="s">
        <v>442</v>
      </c>
      <c r="CN113" s="758"/>
      <c r="CO113" s="758"/>
      <c r="CP113" s="758"/>
      <c r="CQ113" s="758"/>
      <c r="CR113" s="758"/>
      <c r="CS113" s="758"/>
      <c r="CT113" s="758"/>
      <c r="CU113" s="758"/>
      <c r="CV113" s="758"/>
      <c r="CW113" s="758"/>
      <c r="CX113" s="758"/>
      <c r="CY113" s="758"/>
      <c r="CZ113" s="758"/>
      <c r="DA113" s="758"/>
      <c r="DB113" s="758"/>
      <c r="DC113" s="758"/>
      <c r="DD113" s="758"/>
      <c r="DE113" s="758"/>
      <c r="DF113" s="759"/>
      <c r="DG113" s="785" t="s">
        <v>138</v>
      </c>
      <c r="DH113" s="786"/>
      <c r="DI113" s="786"/>
      <c r="DJ113" s="786"/>
      <c r="DK113" s="787"/>
      <c r="DL113" s="788" t="s">
        <v>138</v>
      </c>
      <c r="DM113" s="786"/>
      <c r="DN113" s="786"/>
      <c r="DO113" s="786"/>
      <c r="DP113" s="787"/>
      <c r="DQ113" s="788" t="s">
        <v>138</v>
      </c>
      <c r="DR113" s="786"/>
      <c r="DS113" s="786"/>
      <c r="DT113" s="786"/>
      <c r="DU113" s="787"/>
      <c r="DV113" s="830" t="s">
        <v>431</v>
      </c>
      <c r="DW113" s="831"/>
      <c r="DX113" s="831"/>
      <c r="DY113" s="831"/>
      <c r="DZ113" s="832"/>
    </row>
    <row r="114" spans="1:130" s="231" customFormat="1" ht="26.25" customHeight="1">
      <c r="A114" s="917"/>
      <c r="B114" s="918"/>
      <c r="C114" s="758" t="s">
        <v>443</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85" t="s">
        <v>431</v>
      </c>
      <c r="AB114" s="786"/>
      <c r="AC114" s="786"/>
      <c r="AD114" s="786"/>
      <c r="AE114" s="787"/>
      <c r="AF114" s="788" t="s">
        <v>138</v>
      </c>
      <c r="AG114" s="786"/>
      <c r="AH114" s="786"/>
      <c r="AI114" s="786"/>
      <c r="AJ114" s="787"/>
      <c r="AK114" s="788" t="s">
        <v>431</v>
      </c>
      <c r="AL114" s="786"/>
      <c r="AM114" s="786"/>
      <c r="AN114" s="786"/>
      <c r="AO114" s="787"/>
      <c r="AP114" s="830" t="s">
        <v>138</v>
      </c>
      <c r="AQ114" s="831"/>
      <c r="AR114" s="831"/>
      <c r="AS114" s="831"/>
      <c r="AT114" s="832"/>
      <c r="AU114" s="935"/>
      <c r="AV114" s="936"/>
      <c r="AW114" s="936"/>
      <c r="AX114" s="936"/>
      <c r="AY114" s="936"/>
      <c r="AZ114" s="821" t="s">
        <v>444</v>
      </c>
      <c r="BA114" s="758"/>
      <c r="BB114" s="758"/>
      <c r="BC114" s="758"/>
      <c r="BD114" s="758"/>
      <c r="BE114" s="758"/>
      <c r="BF114" s="758"/>
      <c r="BG114" s="758"/>
      <c r="BH114" s="758"/>
      <c r="BI114" s="758"/>
      <c r="BJ114" s="758"/>
      <c r="BK114" s="758"/>
      <c r="BL114" s="758"/>
      <c r="BM114" s="758"/>
      <c r="BN114" s="758"/>
      <c r="BO114" s="758"/>
      <c r="BP114" s="759"/>
      <c r="BQ114" s="822">
        <v>772945</v>
      </c>
      <c r="BR114" s="823"/>
      <c r="BS114" s="823"/>
      <c r="BT114" s="823"/>
      <c r="BU114" s="823"/>
      <c r="BV114" s="823">
        <v>638297</v>
      </c>
      <c r="BW114" s="823"/>
      <c r="BX114" s="823"/>
      <c r="BY114" s="823"/>
      <c r="BZ114" s="823"/>
      <c r="CA114" s="823">
        <v>543356</v>
      </c>
      <c r="CB114" s="823"/>
      <c r="CC114" s="823"/>
      <c r="CD114" s="823"/>
      <c r="CE114" s="823"/>
      <c r="CF114" s="881">
        <v>10.8</v>
      </c>
      <c r="CG114" s="882"/>
      <c r="CH114" s="882"/>
      <c r="CI114" s="882"/>
      <c r="CJ114" s="882"/>
      <c r="CK114" s="930"/>
      <c r="CL114" s="827"/>
      <c r="CM114" s="821" t="s">
        <v>445</v>
      </c>
      <c r="CN114" s="758"/>
      <c r="CO114" s="758"/>
      <c r="CP114" s="758"/>
      <c r="CQ114" s="758"/>
      <c r="CR114" s="758"/>
      <c r="CS114" s="758"/>
      <c r="CT114" s="758"/>
      <c r="CU114" s="758"/>
      <c r="CV114" s="758"/>
      <c r="CW114" s="758"/>
      <c r="CX114" s="758"/>
      <c r="CY114" s="758"/>
      <c r="CZ114" s="758"/>
      <c r="DA114" s="758"/>
      <c r="DB114" s="758"/>
      <c r="DC114" s="758"/>
      <c r="DD114" s="758"/>
      <c r="DE114" s="758"/>
      <c r="DF114" s="759"/>
      <c r="DG114" s="785" t="s">
        <v>138</v>
      </c>
      <c r="DH114" s="786"/>
      <c r="DI114" s="786"/>
      <c r="DJ114" s="786"/>
      <c r="DK114" s="787"/>
      <c r="DL114" s="788" t="s">
        <v>138</v>
      </c>
      <c r="DM114" s="786"/>
      <c r="DN114" s="786"/>
      <c r="DO114" s="786"/>
      <c r="DP114" s="787"/>
      <c r="DQ114" s="788" t="s">
        <v>138</v>
      </c>
      <c r="DR114" s="786"/>
      <c r="DS114" s="786"/>
      <c r="DT114" s="786"/>
      <c r="DU114" s="787"/>
      <c r="DV114" s="830" t="s">
        <v>138</v>
      </c>
      <c r="DW114" s="831"/>
      <c r="DX114" s="831"/>
      <c r="DY114" s="831"/>
      <c r="DZ114" s="832"/>
    </row>
    <row r="115" spans="1:130" s="231" customFormat="1" ht="26.25" customHeight="1">
      <c r="A115" s="917"/>
      <c r="B115" s="918"/>
      <c r="C115" s="758" t="s">
        <v>446</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921">
        <v>80183</v>
      </c>
      <c r="AB115" s="922"/>
      <c r="AC115" s="922"/>
      <c r="AD115" s="922"/>
      <c r="AE115" s="923"/>
      <c r="AF115" s="924">
        <v>80174</v>
      </c>
      <c r="AG115" s="922"/>
      <c r="AH115" s="922"/>
      <c r="AI115" s="922"/>
      <c r="AJ115" s="923"/>
      <c r="AK115" s="924">
        <v>80181</v>
      </c>
      <c r="AL115" s="922"/>
      <c r="AM115" s="922"/>
      <c r="AN115" s="922"/>
      <c r="AO115" s="923"/>
      <c r="AP115" s="925">
        <v>1.6</v>
      </c>
      <c r="AQ115" s="926"/>
      <c r="AR115" s="926"/>
      <c r="AS115" s="926"/>
      <c r="AT115" s="927"/>
      <c r="AU115" s="935"/>
      <c r="AV115" s="936"/>
      <c r="AW115" s="936"/>
      <c r="AX115" s="936"/>
      <c r="AY115" s="936"/>
      <c r="AZ115" s="821" t="s">
        <v>447</v>
      </c>
      <c r="BA115" s="758"/>
      <c r="BB115" s="758"/>
      <c r="BC115" s="758"/>
      <c r="BD115" s="758"/>
      <c r="BE115" s="758"/>
      <c r="BF115" s="758"/>
      <c r="BG115" s="758"/>
      <c r="BH115" s="758"/>
      <c r="BI115" s="758"/>
      <c r="BJ115" s="758"/>
      <c r="BK115" s="758"/>
      <c r="BL115" s="758"/>
      <c r="BM115" s="758"/>
      <c r="BN115" s="758"/>
      <c r="BO115" s="758"/>
      <c r="BP115" s="759"/>
      <c r="BQ115" s="822">
        <v>1000</v>
      </c>
      <c r="BR115" s="823"/>
      <c r="BS115" s="823"/>
      <c r="BT115" s="823"/>
      <c r="BU115" s="823"/>
      <c r="BV115" s="823">
        <v>1000</v>
      </c>
      <c r="BW115" s="823"/>
      <c r="BX115" s="823"/>
      <c r="BY115" s="823"/>
      <c r="BZ115" s="823"/>
      <c r="CA115" s="823">
        <v>1000</v>
      </c>
      <c r="CB115" s="823"/>
      <c r="CC115" s="823"/>
      <c r="CD115" s="823"/>
      <c r="CE115" s="823"/>
      <c r="CF115" s="881">
        <v>0</v>
      </c>
      <c r="CG115" s="882"/>
      <c r="CH115" s="882"/>
      <c r="CI115" s="882"/>
      <c r="CJ115" s="882"/>
      <c r="CK115" s="930"/>
      <c r="CL115" s="827"/>
      <c r="CM115" s="821" t="s">
        <v>448</v>
      </c>
      <c r="CN115" s="758"/>
      <c r="CO115" s="758"/>
      <c r="CP115" s="758"/>
      <c r="CQ115" s="758"/>
      <c r="CR115" s="758"/>
      <c r="CS115" s="758"/>
      <c r="CT115" s="758"/>
      <c r="CU115" s="758"/>
      <c r="CV115" s="758"/>
      <c r="CW115" s="758"/>
      <c r="CX115" s="758"/>
      <c r="CY115" s="758"/>
      <c r="CZ115" s="758"/>
      <c r="DA115" s="758"/>
      <c r="DB115" s="758"/>
      <c r="DC115" s="758"/>
      <c r="DD115" s="758"/>
      <c r="DE115" s="758"/>
      <c r="DF115" s="759"/>
      <c r="DG115" s="785" t="s">
        <v>431</v>
      </c>
      <c r="DH115" s="786"/>
      <c r="DI115" s="786"/>
      <c r="DJ115" s="786"/>
      <c r="DK115" s="787"/>
      <c r="DL115" s="788" t="s">
        <v>138</v>
      </c>
      <c r="DM115" s="786"/>
      <c r="DN115" s="786"/>
      <c r="DO115" s="786"/>
      <c r="DP115" s="787"/>
      <c r="DQ115" s="788" t="s">
        <v>138</v>
      </c>
      <c r="DR115" s="786"/>
      <c r="DS115" s="786"/>
      <c r="DT115" s="786"/>
      <c r="DU115" s="787"/>
      <c r="DV115" s="830" t="s">
        <v>138</v>
      </c>
      <c r="DW115" s="831"/>
      <c r="DX115" s="831"/>
      <c r="DY115" s="831"/>
      <c r="DZ115" s="832"/>
    </row>
    <row r="116" spans="1:130" s="231" customFormat="1" ht="26.25" customHeight="1">
      <c r="A116" s="919"/>
      <c r="B116" s="920"/>
      <c r="C116" s="845" t="s">
        <v>449</v>
      </c>
      <c r="D116" s="845"/>
      <c r="E116" s="845"/>
      <c r="F116" s="845"/>
      <c r="G116" s="845"/>
      <c r="H116" s="845"/>
      <c r="I116" s="845"/>
      <c r="J116" s="845"/>
      <c r="K116" s="845"/>
      <c r="L116" s="845"/>
      <c r="M116" s="845"/>
      <c r="N116" s="845"/>
      <c r="O116" s="845"/>
      <c r="P116" s="845"/>
      <c r="Q116" s="845"/>
      <c r="R116" s="845"/>
      <c r="S116" s="845"/>
      <c r="T116" s="845"/>
      <c r="U116" s="845"/>
      <c r="V116" s="845"/>
      <c r="W116" s="845"/>
      <c r="X116" s="845"/>
      <c r="Y116" s="845"/>
      <c r="Z116" s="846"/>
      <c r="AA116" s="785">
        <v>254</v>
      </c>
      <c r="AB116" s="786"/>
      <c r="AC116" s="786"/>
      <c r="AD116" s="786"/>
      <c r="AE116" s="787"/>
      <c r="AF116" s="788">
        <v>325</v>
      </c>
      <c r="AG116" s="786"/>
      <c r="AH116" s="786"/>
      <c r="AI116" s="786"/>
      <c r="AJ116" s="787"/>
      <c r="AK116" s="788">
        <v>362</v>
      </c>
      <c r="AL116" s="786"/>
      <c r="AM116" s="786"/>
      <c r="AN116" s="786"/>
      <c r="AO116" s="787"/>
      <c r="AP116" s="830">
        <v>0</v>
      </c>
      <c r="AQ116" s="831"/>
      <c r="AR116" s="831"/>
      <c r="AS116" s="831"/>
      <c r="AT116" s="832"/>
      <c r="AU116" s="935"/>
      <c r="AV116" s="936"/>
      <c r="AW116" s="936"/>
      <c r="AX116" s="936"/>
      <c r="AY116" s="936"/>
      <c r="AZ116" s="869" t="s">
        <v>450</v>
      </c>
      <c r="BA116" s="870"/>
      <c r="BB116" s="870"/>
      <c r="BC116" s="870"/>
      <c r="BD116" s="870"/>
      <c r="BE116" s="870"/>
      <c r="BF116" s="870"/>
      <c r="BG116" s="870"/>
      <c r="BH116" s="870"/>
      <c r="BI116" s="870"/>
      <c r="BJ116" s="870"/>
      <c r="BK116" s="870"/>
      <c r="BL116" s="870"/>
      <c r="BM116" s="870"/>
      <c r="BN116" s="870"/>
      <c r="BO116" s="870"/>
      <c r="BP116" s="871"/>
      <c r="BQ116" s="822" t="s">
        <v>138</v>
      </c>
      <c r="BR116" s="823"/>
      <c r="BS116" s="823"/>
      <c r="BT116" s="823"/>
      <c r="BU116" s="823"/>
      <c r="BV116" s="823" t="s">
        <v>431</v>
      </c>
      <c r="BW116" s="823"/>
      <c r="BX116" s="823"/>
      <c r="BY116" s="823"/>
      <c r="BZ116" s="823"/>
      <c r="CA116" s="823" t="s">
        <v>431</v>
      </c>
      <c r="CB116" s="823"/>
      <c r="CC116" s="823"/>
      <c r="CD116" s="823"/>
      <c r="CE116" s="823"/>
      <c r="CF116" s="881" t="s">
        <v>386</v>
      </c>
      <c r="CG116" s="882"/>
      <c r="CH116" s="882"/>
      <c r="CI116" s="882"/>
      <c r="CJ116" s="882"/>
      <c r="CK116" s="930"/>
      <c r="CL116" s="827"/>
      <c r="CM116" s="821" t="s">
        <v>451</v>
      </c>
      <c r="CN116" s="758"/>
      <c r="CO116" s="758"/>
      <c r="CP116" s="758"/>
      <c r="CQ116" s="758"/>
      <c r="CR116" s="758"/>
      <c r="CS116" s="758"/>
      <c r="CT116" s="758"/>
      <c r="CU116" s="758"/>
      <c r="CV116" s="758"/>
      <c r="CW116" s="758"/>
      <c r="CX116" s="758"/>
      <c r="CY116" s="758"/>
      <c r="CZ116" s="758"/>
      <c r="DA116" s="758"/>
      <c r="DB116" s="758"/>
      <c r="DC116" s="758"/>
      <c r="DD116" s="758"/>
      <c r="DE116" s="758"/>
      <c r="DF116" s="759"/>
      <c r="DG116" s="785" t="s">
        <v>138</v>
      </c>
      <c r="DH116" s="786"/>
      <c r="DI116" s="786"/>
      <c r="DJ116" s="786"/>
      <c r="DK116" s="787"/>
      <c r="DL116" s="788" t="s">
        <v>431</v>
      </c>
      <c r="DM116" s="786"/>
      <c r="DN116" s="786"/>
      <c r="DO116" s="786"/>
      <c r="DP116" s="787"/>
      <c r="DQ116" s="788" t="s">
        <v>138</v>
      </c>
      <c r="DR116" s="786"/>
      <c r="DS116" s="786"/>
      <c r="DT116" s="786"/>
      <c r="DU116" s="787"/>
      <c r="DV116" s="830" t="s">
        <v>138</v>
      </c>
      <c r="DW116" s="831"/>
      <c r="DX116" s="831"/>
      <c r="DY116" s="831"/>
      <c r="DZ116" s="832"/>
    </row>
    <row r="117" spans="1:130" s="231" customFormat="1" ht="26.25" customHeight="1">
      <c r="A117" s="901" t="s">
        <v>187</v>
      </c>
      <c r="B117" s="902"/>
      <c r="C117" s="902"/>
      <c r="D117" s="902"/>
      <c r="E117" s="902"/>
      <c r="F117" s="902"/>
      <c r="G117" s="902"/>
      <c r="H117" s="902"/>
      <c r="I117" s="902"/>
      <c r="J117" s="902"/>
      <c r="K117" s="902"/>
      <c r="L117" s="902"/>
      <c r="M117" s="902"/>
      <c r="N117" s="902"/>
      <c r="O117" s="902"/>
      <c r="P117" s="902"/>
      <c r="Q117" s="902"/>
      <c r="R117" s="902"/>
      <c r="S117" s="902"/>
      <c r="T117" s="902"/>
      <c r="U117" s="902"/>
      <c r="V117" s="902"/>
      <c r="W117" s="902"/>
      <c r="X117" s="902"/>
      <c r="Y117" s="883" t="s">
        <v>452</v>
      </c>
      <c r="Z117" s="903"/>
      <c r="AA117" s="908">
        <v>1824628</v>
      </c>
      <c r="AB117" s="909"/>
      <c r="AC117" s="909"/>
      <c r="AD117" s="909"/>
      <c r="AE117" s="910"/>
      <c r="AF117" s="911">
        <v>1825956</v>
      </c>
      <c r="AG117" s="909"/>
      <c r="AH117" s="909"/>
      <c r="AI117" s="909"/>
      <c r="AJ117" s="910"/>
      <c r="AK117" s="911">
        <v>1810730</v>
      </c>
      <c r="AL117" s="909"/>
      <c r="AM117" s="909"/>
      <c r="AN117" s="909"/>
      <c r="AO117" s="910"/>
      <c r="AP117" s="912"/>
      <c r="AQ117" s="913"/>
      <c r="AR117" s="913"/>
      <c r="AS117" s="913"/>
      <c r="AT117" s="914"/>
      <c r="AU117" s="935"/>
      <c r="AV117" s="936"/>
      <c r="AW117" s="936"/>
      <c r="AX117" s="936"/>
      <c r="AY117" s="936"/>
      <c r="AZ117" s="869" t="s">
        <v>453</v>
      </c>
      <c r="BA117" s="870"/>
      <c r="BB117" s="870"/>
      <c r="BC117" s="870"/>
      <c r="BD117" s="870"/>
      <c r="BE117" s="870"/>
      <c r="BF117" s="870"/>
      <c r="BG117" s="870"/>
      <c r="BH117" s="870"/>
      <c r="BI117" s="870"/>
      <c r="BJ117" s="870"/>
      <c r="BK117" s="870"/>
      <c r="BL117" s="870"/>
      <c r="BM117" s="870"/>
      <c r="BN117" s="870"/>
      <c r="BO117" s="870"/>
      <c r="BP117" s="871"/>
      <c r="BQ117" s="822" t="s">
        <v>431</v>
      </c>
      <c r="BR117" s="823"/>
      <c r="BS117" s="823"/>
      <c r="BT117" s="823"/>
      <c r="BU117" s="823"/>
      <c r="BV117" s="823" t="s">
        <v>386</v>
      </c>
      <c r="BW117" s="823"/>
      <c r="BX117" s="823"/>
      <c r="BY117" s="823"/>
      <c r="BZ117" s="823"/>
      <c r="CA117" s="823" t="s">
        <v>431</v>
      </c>
      <c r="CB117" s="823"/>
      <c r="CC117" s="823"/>
      <c r="CD117" s="823"/>
      <c r="CE117" s="823"/>
      <c r="CF117" s="881" t="s">
        <v>431</v>
      </c>
      <c r="CG117" s="882"/>
      <c r="CH117" s="882"/>
      <c r="CI117" s="882"/>
      <c r="CJ117" s="882"/>
      <c r="CK117" s="930"/>
      <c r="CL117" s="827"/>
      <c r="CM117" s="821" t="s">
        <v>454</v>
      </c>
      <c r="CN117" s="758"/>
      <c r="CO117" s="758"/>
      <c r="CP117" s="758"/>
      <c r="CQ117" s="758"/>
      <c r="CR117" s="758"/>
      <c r="CS117" s="758"/>
      <c r="CT117" s="758"/>
      <c r="CU117" s="758"/>
      <c r="CV117" s="758"/>
      <c r="CW117" s="758"/>
      <c r="CX117" s="758"/>
      <c r="CY117" s="758"/>
      <c r="CZ117" s="758"/>
      <c r="DA117" s="758"/>
      <c r="DB117" s="758"/>
      <c r="DC117" s="758"/>
      <c r="DD117" s="758"/>
      <c r="DE117" s="758"/>
      <c r="DF117" s="759"/>
      <c r="DG117" s="785" t="s">
        <v>431</v>
      </c>
      <c r="DH117" s="786"/>
      <c r="DI117" s="786"/>
      <c r="DJ117" s="786"/>
      <c r="DK117" s="787"/>
      <c r="DL117" s="788" t="s">
        <v>432</v>
      </c>
      <c r="DM117" s="786"/>
      <c r="DN117" s="786"/>
      <c r="DO117" s="786"/>
      <c r="DP117" s="787"/>
      <c r="DQ117" s="788" t="s">
        <v>431</v>
      </c>
      <c r="DR117" s="786"/>
      <c r="DS117" s="786"/>
      <c r="DT117" s="786"/>
      <c r="DU117" s="787"/>
      <c r="DV117" s="830" t="s">
        <v>138</v>
      </c>
      <c r="DW117" s="831"/>
      <c r="DX117" s="831"/>
      <c r="DY117" s="831"/>
      <c r="DZ117" s="832"/>
    </row>
    <row r="118" spans="1:130" s="231" customFormat="1" ht="26.25" customHeight="1">
      <c r="A118" s="901" t="s">
        <v>426</v>
      </c>
      <c r="B118" s="902"/>
      <c r="C118" s="902"/>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3"/>
      <c r="AA118" s="904" t="s">
        <v>424</v>
      </c>
      <c r="AB118" s="902"/>
      <c r="AC118" s="902"/>
      <c r="AD118" s="902"/>
      <c r="AE118" s="903"/>
      <c r="AF118" s="904" t="s">
        <v>303</v>
      </c>
      <c r="AG118" s="902"/>
      <c r="AH118" s="902"/>
      <c r="AI118" s="902"/>
      <c r="AJ118" s="903"/>
      <c r="AK118" s="904" t="s">
        <v>302</v>
      </c>
      <c r="AL118" s="902"/>
      <c r="AM118" s="902"/>
      <c r="AN118" s="902"/>
      <c r="AO118" s="903"/>
      <c r="AP118" s="905" t="s">
        <v>425</v>
      </c>
      <c r="AQ118" s="906"/>
      <c r="AR118" s="906"/>
      <c r="AS118" s="906"/>
      <c r="AT118" s="907"/>
      <c r="AU118" s="935"/>
      <c r="AV118" s="936"/>
      <c r="AW118" s="936"/>
      <c r="AX118" s="936"/>
      <c r="AY118" s="936"/>
      <c r="AZ118" s="844" t="s">
        <v>455</v>
      </c>
      <c r="BA118" s="845"/>
      <c r="BB118" s="845"/>
      <c r="BC118" s="845"/>
      <c r="BD118" s="845"/>
      <c r="BE118" s="845"/>
      <c r="BF118" s="845"/>
      <c r="BG118" s="845"/>
      <c r="BH118" s="845"/>
      <c r="BI118" s="845"/>
      <c r="BJ118" s="845"/>
      <c r="BK118" s="845"/>
      <c r="BL118" s="845"/>
      <c r="BM118" s="845"/>
      <c r="BN118" s="845"/>
      <c r="BO118" s="845"/>
      <c r="BP118" s="846"/>
      <c r="BQ118" s="885" t="s">
        <v>138</v>
      </c>
      <c r="BR118" s="851"/>
      <c r="BS118" s="851"/>
      <c r="BT118" s="851"/>
      <c r="BU118" s="851"/>
      <c r="BV118" s="851" t="s">
        <v>138</v>
      </c>
      <c r="BW118" s="851"/>
      <c r="BX118" s="851"/>
      <c r="BY118" s="851"/>
      <c r="BZ118" s="851"/>
      <c r="CA118" s="851" t="s">
        <v>431</v>
      </c>
      <c r="CB118" s="851"/>
      <c r="CC118" s="851"/>
      <c r="CD118" s="851"/>
      <c r="CE118" s="851"/>
      <c r="CF118" s="881" t="s">
        <v>138</v>
      </c>
      <c r="CG118" s="882"/>
      <c r="CH118" s="882"/>
      <c r="CI118" s="882"/>
      <c r="CJ118" s="882"/>
      <c r="CK118" s="930"/>
      <c r="CL118" s="827"/>
      <c r="CM118" s="821" t="s">
        <v>456</v>
      </c>
      <c r="CN118" s="758"/>
      <c r="CO118" s="758"/>
      <c r="CP118" s="758"/>
      <c r="CQ118" s="758"/>
      <c r="CR118" s="758"/>
      <c r="CS118" s="758"/>
      <c r="CT118" s="758"/>
      <c r="CU118" s="758"/>
      <c r="CV118" s="758"/>
      <c r="CW118" s="758"/>
      <c r="CX118" s="758"/>
      <c r="CY118" s="758"/>
      <c r="CZ118" s="758"/>
      <c r="DA118" s="758"/>
      <c r="DB118" s="758"/>
      <c r="DC118" s="758"/>
      <c r="DD118" s="758"/>
      <c r="DE118" s="758"/>
      <c r="DF118" s="759"/>
      <c r="DG118" s="785" t="s">
        <v>138</v>
      </c>
      <c r="DH118" s="786"/>
      <c r="DI118" s="786"/>
      <c r="DJ118" s="786"/>
      <c r="DK118" s="787"/>
      <c r="DL118" s="788" t="s">
        <v>431</v>
      </c>
      <c r="DM118" s="786"/>
      <c r="DN118" s="786"/>
      <c r="DO118" s="786"/>
      <c r="DP118" s="787"/>
      <c r="DQ118" s="788" t="s">
        <v>138</v>
      </c>
      <c r="DR118" s="786"/>
      <c r="DS118" s="786"/>
      <c r="DT118" s="786"/>
      <c r="DU118" s="787"/>
      <c r="DV118" s="830" t="s">
        <v>138</v>
      </c>
      <c r="DW118" s="831"/>
      <c r="DX118" s="831"/>
      <c r="DY118" s="831"/>
      <c r="DZ118" s="832"/>
    </row>
    <row r="119" spans="1:130" s="231" customFormat="1" ht="26.25" customHeight="1">
      <c r="A119" s="824" t="s">
        <v>429</v>
      </c>
      <c r="B119" s="825"/>
      <c r="C119" s="866" t="s">
        <v>430</v>
      </c>
      <c r="D119" s="814"/>
      <c r="E119" s="814"/>
      <c r="F119" s="814"/>
      <c r="G119" s="814"/>
      <c r="H119" s="814"/>
      <c r="I119" s="814"/>
      <c r="J119" s="814"/>
      <c r="K119" s="814"/>
      <c r="L119" s="814"/>
      <c r="M119" s="814"/>
      <c r="N119" s="814"/>
      <c r="O119" s="814"/>
      <c r="P119" s="814"/>
      <c r="Q119" s="814"/>
      <c r="R119" s="814"/>
      <c r="S119" s="814"/>
      <c r="T119" s="814"/>
      <c r="U119" s="814"/>
      <c r="V119" s="814"/>
      <c r="W119" s="814"/>
      <c r="X119" s="814"/>
      <c r="Y119" s="814"/>
      <c r="Z119" s="815"/>
      <c r="AA119" s="894" t="s">
        <v>431</v>
      </c>
      <c r="AB119" s="895"/>
      <c r="AC119" s="895"/>
      <c r="AD119" s="895"/>
      <c r="AE119" s="896"/>
      <c r="AF119" s="897" t="s">
        <v>431</v>
      </c>
      <c r="AG119" s="895"/>
      <c r="AH119" s="895"/>
      <c r="AI119" s="895"/>
      <c r="AJ119" s="896"/>
      <c r="AK119" s="897" t="s">
        <v>138</v>
      </c>
      <c r="AL119" s="895"/>
      <c r="AM119" s="895"/>
      <c r="AN119" s="895"/>
      <c r="AO119" s="896"/>
      <c r="AP119" s="898" t="s">
        <v>138</v>
      </c>
      <c r="AQ119" s="899"/>
      <c r="AR119" s="899"/>
      <c r="AS119" s="899"/>
      <c r="AT119" s="900"/>
      <c r="AU119" s="937"/>
      <c r="AV119" s="938"/>
      <c r="AW119" s="938"/>
      <c r="AX119" s="938"/>
      <c r="AY119" s="938"/>
      <c r="AZ119" s="253" t="s">
        <v>187</v>
      </c>
      <c r="BA119" s="253"/>
      <c r="BB119" s="253"/>
      <c r="BC119" s="253"/>
      <c r="BD119" s="253"/>
      <c r="BE119" s="253"/>
      <c r="BF119" s="253"/>
      <c r="BG119" s="253"/>
      <c r="BH119" s="253"/>
      <c r="BI119" s="253"/>
      <c r="BJ119" s="253"/>
      <c r="BK119" s="253"/>
      <c r="BL119" s="253"/>
      <c r="BM119" s="253"/>
      <c r="BN119" s="253"/>
      <c r="BO119" s="883" t="s">
        <v>457</v>
      </c>
      <c r="BP119" s="884"/>
      <c r="BQ119" s="885">
        <v>14785447</v>
      </c>
      <c r="BR119" s="851"/>
      <c r="BS119" s="851"/>
      <c r="BT119" s="851"/>
      <c r="BU119" s="851"/>
      <c r="BV119" s="851">
        <v>14602555</v>
      </c>
      <c r="BW119" s="851"/>
      <c r="BX119" s="851"/>
      <c r="BY119" s="851"/>
      <c r="BZ119" s="851"/>
      <c r="CA119" s="851">
        <v>14654429</v>
      </c>
      <c r="CB119" s="851"/>
      <c r="CC119" s="851"/>
      <c r="CD119" s="851"/>
      <c r="CE119" s="851"/>
      <c r="CF119" s="754"/>
      <c r="CG119" s="755"/>
      <c r="CH119" s="755"/>
      <c r="CI119" s="755"/>
      <c r="CJ119" s="840"/>
      <c r="CK119" s="931"/>
      <c r="CL119" s="829"/>
      <c r="CM119" s="844" t="s">
        <v>458</v>
      </c>
      <c r="CN119" s="845"/>
      <c r="CO119" s="845"/>
      <c r="CP119" s="845"/>
      <c r="CQ119" s="845"/>
      <c r="CR119" s="845"/>
      <c r="CS119" s="845"/>
      <c r="CT119" s="845"/>
      <c r="CU119" s="845"/>
      <c r="CV119" s="845"/>
      <c r="CW119" s="845"/>
      <c r="CX119" s="845"/>
      <c r="CY119" s="845"/>
      <c r="CZ119" s="845"/>
      <c r="DA119" s="845"/>
      <c r="DB119" s="845"/>
      <c r="DC119" s="845"/>
      <c r="DD119" s="845"/>
      <c r="DE119" s="845"/>
      <c r="DF119" s="846"/>
      <c r="DG119" s="769">
        <v>386718</v>
      </c>
      <c r="DH119" s="770"/>
      <c r="DI119" s="770"/>
      <c r="DJ119" s="770"/>
      <c r="DK119" s="771"/>
      <c r="DL119" s="772">
        <v>306600</v>
      </c>
      <c r="DM119" s="770"/>
      <c r="DN119" s="770"/>
      <c r="DO119" s="770"/>
      <c r="DP119" s="771"/>
      <c r="DQ119" s="772">
        <v>226483</v>
      </c>
      <c r="DR119" s="770"/>
      <c r="DS119" s="770"/>
      <c r="DT119" s="770"/>
      <c r="DU119" s="771"/>
      <c r="DV119" s="854">
        <v>4.5</v>
      </c>
      <c r="DW119" s="855"/>
      <c r="DX119" s="855"/>
      <c r="DY119" s="855"/>
      <c r="DZ119" s="856"/>
    </row>
    <row r="120" spans="1:130" s="231" customFormat="1" ht="26.25" customHeight="1">
      <c r="A120" s="826"/>
      <c r="B120" s="827"/>
      <c r="C120" s="821" t="s">
        <v>435</v>
      </c>
      <c r="D120" s="758"/>
      <c r="E120" s="758"/>
      <c r="F120" s="758"/>
      <c r="G120" s="758"/>
      <c r="H120" s="758"/>
      <c r="I120" s="758"/>
      <c r="J120" s="758"/>
      <c r="K120" s="758"/>
      <c r="L120" s="758"/>
      <c r="M120" s="758"/>
      <c r="N120" s="758"/>
      <c r="O120" s="758"/>
      <c r="P120" s="758"/>
      <c r="Q120" s="758"/>
      <c r="R120" s="758"/>
      <c r="S120" s="758"/>
      <c r="T120" s="758"/>
      <c r="U120" s="758"/>
      <c r="V120" s="758"/>
      <c r="W120" s="758"/>
      <c r="X120" s="758"/>
      <c r="Y120" s="758"/>
      <c r="Z120" s="759"/>
      <c r="AA120" s="785" t="s">
        <v>138</v>
      </c>
      <c r="AB120" s="786"/>
      <c r="AC120" s="786"/>
      <c r="AD120" s="786"/>
      <c r="AE120" s="787"/>
      <c r="AF120" s="788" t="s">
        <v>386</v>
      </c>
      <c r="AG120" s="786"/>
      <c r="AH120" s="786"/>
      <c r="AI120" s="786"/>
      <c r="AJ120" s="787"/>
      <c r="AK120" s="788" t="s">
        <v>386</v>
      </c>
      <c r="AL120" s="786"/>
      <c r="AM120" s="786"/>
      <c r="AN120" s="786"/>
      <c r="AO120" s="787"/>
      <c r="AP120" s="830" t="s">
        <v>432</v>
      </c>
      <c r="AQ120" s="831"/>
      <c r="AR120" s="831"/>
      <c r="AS120" s="831"/>
      <c r="AT120" s="832"/>
      <c r="AU120" s="886" t="s">
        <v>459</v>
      </c>
      <c r="AV120" s="887"/>
      <c r="AW120" s="887"/>
      <c r="AX120" s="887"/>
      <c r="AY120" s="888"/>
      <c r="AZ120" s="866" t="s">
        <v>460</v>
      </c>
      <c r="BA120" s="814"/>
      <c r="BB120" s="814"/>
      <c r="BC120" s="814"/>
      <c r="BD120" s="814"/>
      <c r="BE120" s="814"/>
      <c r="BF120" s="814"/>
      <c r="BG120" s="814"/>
      <c r="BH120" s="814"/>
      <c r="BI120" s="814"/>
      <c r="BJ120" s="814"/>
      <c r="BK120" s="814"/>
      <c r="BL120" s="814"/>
      <c r="BM120" s="814"/>
      <c r="BN120" s="814"/>
      <c r="BO120" s="814"/>
      <c r="BP120" s="815"/>
      <c r="BQ120" s="867">
        <v>3294925</v>
      </c>
      <c r="BR120" s="848"/>
      <c r="BS120" s="848"/>
      <c r="BT120" s="848"/>
      <c r="BU120" s="848"/>
      <c r="BV120" s="848">
        <v>3851807</v>
      </c>
      <c r="BW120" s="848"/>
      <c r="BX120" s="848"/>
      <c r="BY120" s="848"/>
      <c r="BZ120" s="848"/>
      <c r="CA120" s="848">
        <v>3925991</v>
      </c>
      <c r="CB120" s="848"/>
      <c r="CC120" s="848"/>
      <c r="CD120" s="848"/>
      <c r="CE120" s="848"/>
      <c r="CF120" s="872">
        <v>78.400000000000006</v>
      </c>
      <c r="CG120" s="873"/>
      <c r="CH120" s="873"/>
      <c r="CI120" s="873"/>
      <c r="CJ120" s="873"/>
      <c r="CK120" s="874" t="s">
        <v>461</v>
      </c>
      <c r="CL120" s="858"/>
      <c r="CM120" s="858"/>
      <c r="CN120" s="858"/>
      <c r="CO120" s="859"/>
      <c r="CP120" s="878" t="s">
        <v>462</v>
      </c>
      <c r="CQ120" s="879"/>
      <c r="CR120" s="879"/>
      <c r="CS120" s="879"/>
      <c r="CT120" s="879"/>
      <c r="CU120" s="879"/>
      <c r="CV120" s="879"/>
      <c r="CW120" s="879"/>
      <c r="CX120" s="879"/>
      <c r="CY120" s="879"/>
      <c r="CZ120" s="879"/>
      <c r="DA120" s="879"/>
      <c r="DB120" s="879"/>
      <c r="DC120" s="879"/>
      <c r="DD120" s="879"/>
      <c r="DE120" s="879"/>
      <c r="DF120" s="880"/>
      <c r="DG120" s="867">
        <v>1105968</v>
      </c>
      <c r="DH120" s="848"/>
      <c r="DI120" s="848"/>
      <c r="DJ120" s="848"/>
      <c r="DK120" s="848"/>
      <c r="DL120" s="848">
        <v>1100556</v>
      </c>
      <c r="DM120" s="848"/>
      <c r="DN120" s="848"/>
      <c r="DO120" s="848"/>
      <c r="DP120" s="848"/>
      <c r="DQ120" s="848">
        <v>1172474</v>
      </c>
      <c r="DR120" s="848"/>
      <c r="DS120" s="848"/>
      <c r="DT120" s="848"/>
      <c r="DU120" s="848"/>
      <c r="DV120" s="849">
        <v>23.4</v>
      </c>
      <c r="DW120" s="849"/>
      <c r="DX120" s="849"/>
      <c r="DY120" s="849"/>
      <c r="DZ120" s="850"/>
    </row>
    <row r="121" spans="1:130" s="231" customFormat="1" ht="26.25" customHeight="1">
      <c r="A121" s="826"/>
      <c r="B121" s="827"/>
      <c r="C121" s="869" t="s">
        <v>463</v>
      </c>
      <c r="D121" s="870"/>
      <c r="E121" s="870"/>
      <c r="F121" s="870"/>
      <c r="G121" s="870"/>
      <c r="H121" s="870"/>
      <c r="I121" s="870"/>
      <c r="J121" s="870"/>
      <c r="K121" s="870"/>
      <c r="L121" s="870"/>
      <c r="M121" s="870"/>
      <c r="N121" s="870"/>
      <c r="O121" s="870"/>
      <c r="P121" s="870"/>
      <c r="Q121" s="870"/>
      <c r="R121" s="870"/>
      <c r="S121" s="870"/>
      <c r="T121" s="870"/>
      <c r="U121" s="870"/>
      <c r="V121" s="870"/>
      <c r="W121" s="870"/>
      <c r="X121" s="870"/>
      <c r="Y121" s="870"/>
      <c r="Z121" s="871"/>
      <c r="AA121" s="785" t="s">
        <v>138</v>
      </c>
      <c r="AB121" s="786"/>
      <c r="AC121" s="786"/>
      <c r="AD121" s="786"/>
      <c r="AE121" s="787"/>
      <c r="AF121" s="788" t="s">
        <v>138</v>
      </c>
      <c r="AG121" s="786"/>
      <c r="AH121" s="786"/>
      <c r="AI121" s="786"/>
      <c r="AJ121" s="787"/>
      <c r="AK121" s="788" t="s">
        <v>386</v>
      </c>
      <c r="AL121" s="786"/>
      <c r="AM121" s="786"/>
      <c r="AN121" s="786"/>
      <c r="AO121" s="787"/>
      <c r="AP121" s="830" t="s">
        <v>386</v>
      </c>
      <c r="AQ121" s="831"/>
      <c r="AR121" s="831"/>
      <c r="AS121" s="831"/>
      <c r="AT121" s="832"/>
      <c r="AU121" s="889"/>
      <c r="AV121" s="890"/>
      <c r="AW121" s="890"/>
      <c r="AX121" s="890"/>
      <c r="AY121" s="891"/>
      <c r="AZ121" s="821" t="s">
        <v>464</v>
      </c>
      <c r="BA121" s="758"/>
      <c r="BB121" s="758"/>
      <c r="BC121" s="758"/>
      <c r="BD121" s="758"/>
      <c r="BE121" s="758"/>
      <c r="BF121" s="758"/>
      <c r="BG121" s="758"/>
      <c r="BH121" s="758"/>
      <c r="BI121" s="758"/>
      <c r="BJ121" s="758"/>
      <c r="BK121" s="758"/>
      <c r="BL121" s="758"/>
      <c r="BM121" s="758"/>
      <c r="BN121" s="758"/>
      <c r="BO121" s="758"/>
      <c r="BP121" s="759"/>
      <c r="BQ121" s="822">
        <v>441552</v>
      </c>
      <c r="BR121" s="823"/>
      <c r="BS121" s="823"/>
      <c r="BT121" s="823"/>
      <c r="BU121" s="823"/>
      <c r="BV121" s="823">
        <v>380595</v>
      </c>
      <c r="BW121" s="823"/>
      <c r="BX121" s="823"/>
      <c r="BY121" s="823"/>
      <c r="BZ121" s="823"/>
      <c r="CA121" s="823">
        <v>310357</v>
      </c>
      <c r="CB121" s="823"/>
      <c r="CC121" s="823"/>
      <c r="CD121" s="823"/>
      <c r="CE121" s="823"/>
      <c r="CF121" s="881">
        <v>6.2</v>
      </c>
      <c r="CG121" s="882"/>
      <c r="CH121" s="882"/>
      <c r="CI121" s="882"/>
      <c r="CJ121" s="882"/>
      <c r="CK121" s="875"/>
      <c r="CL121" s="861"/>
      <c r="CM121" s="861"/>
      <c r="CN121" s="861"/>
      <c r="CO121" s="862"/>
      <c r="CP121" s="841" t="s">
        <v>465</v>
      </c>
      <c r="CQ121" s="842"/>
      <c r="CR121" s="842"/>
      <c r="CS121" s="842"/>
      <c r="CT121" s="842"/>
      <c r="CU121" s="842"/>
      <c r="CV121" s="842"/>
      <c r="CW121" s="842"/>
      <c r="CX121" s="842"/>
      <c r="CY121" s="842"/>
      <c r="CZ121" s="842"/>
      <c r="DA121" s="842"/>
      <c r="DB121" s="842"/>
      <c r="DC121" s="842"/>
      <c r="DD121" s="842"/>
      <c r="DE121" s="842"/>
      <c r="DF121" s="843"/>
      <c r="DG121" s="822">
        <v>360096</v>
      </c>
      <c r="DH121" s="823"/>
      <c r="DI121" s="823"/>
      <c r="DJ121" s="823"/>
      <c r="DK121" s="823"/>
      <c r="DL121" s="823">
        <v>342841</v>
      </c>
      <c r="DM121" s="823"/>
      <c r="DN121" s="823"/>
      <c r="DO121" s="823"/>
      <c r="DP121" s="823"/>
      <c r="DQ121" s="823">
        <v>321363</v>
      </c>
      <c r="DR121" s="823"/>
      <c r="DS121" s="823"/>
      <c r="DT121" s="823"/>
      <c r="DU121" s="823"/>
      <c r="DV121" s="800">
        <v>6.4</v>
      </c>
      <c r="DW121" s="800"/>
      <c r="DX121" s="800"/>
      <c r="DY121" s="800"/>
      <c r="DZ121" s="801"/>
    </row>
    <row r="122" spans="1:130" s="231" customFormat="1" ht="26.25" customHeight="1">
      <c r="A122" s="826"/>
      <c r="B122" s="827"/>
      <c r="C122" s="821" t="s">
        <v>445</v>
      </c>
      <c r="D122" s="758"/>
      <c r="E122" s="758"/>
      <c r="F122" s="758"/>
      <c r="G122" s="758"/>
      <c r="H122" s="758"/>
      <c r="I122" s="758"/>
      <c r="J122" s="758"/>
      <c r="K122" s="758"/>
      <c r="L122" s="758"/>
      <c r="M122" s="758"/>
      <c r="N122" s="758"/>
      <c r="O122" s="758"/>
      <c r="P122" s="758"/>
      <c r="Q122" s="758"/>
      <c r="R122" s="758"/>
      <c r="S122" s="758"/>
      <c r="T122" s="758"/>
      <c r="U122" s="758"/>
      <c r="V122" s="758"/>
      <c r="W122" s="758"/>
      <c r="X122" s="758"/>
      <c r="Y122" s="758"/>
      <c r="Z122" s="759"/>
      <c r="AA122" s="785" t="s">
        <v>386</v>
      </c>
      <c r="AB122" s="786"/>
      <c r="AC122" s="786"/>
      <c r="AD122" s="786"/>
      <c r="AE122" s="787"/>
      <c r="AF122" s="788" t="s">
        <v>386</v>
      </c>
      <c r="AG122" s="786"/>
      <c r="AH122" s="786"/>
      <c r="AI122" s="786"/>
      <c r="AJ122" s="787"/>
      <c r="AK122" s="788" t="s">
        <v>386</v>
      </c>
      <c r="AL122" s="786"/>
      <c r="AM122" s="786"/>
      <c r="AN122" s="786"/>
      <c r="AO122" s="787"/>
      <c r="AP122" s="830" t="s">
        <v>386</v>
      </c>
      <c r="AQ122" s="831"/>
      <c r="AR122" s="831"/>
      <c r="AS122" s="831"/>
      <c r="AT122" s="832"/>
      <c r="AU122" s="889"/>
      <c r="AV122" s="890"/>
      <c r="AW122" s="890"/>
      <c r="AX122" s="890"/>
      <c r="AY122" s="891"/>
      <c r="AZ122" s="844" t="s">
        <v>466</v>
      </c>
      <c r="BA122" s="845"/>
      <c r="BB122" s="845"/>
      <c r="BC122" s="845"/>
      <c r="BD122" s="845"/>
      <c r="BE122" s="845"/>
      <c r="BF122" s="845"/>
      <c r="BG122" s="845"/>
      <c r="BH122" s="845"/>
      <c r="BI122" s="845"/>
      <c r="BJ122" s="845"/>
      <c r="BK122" s="845"/>
      <c r="BL122" s="845"/>
      <c r="BM122" s="845"/>
      <c r="BN122" s="845"/>
      <c r="BO122" s="845"/>
      <c r="BP122" s="846"/>
      <c r="BQ122" s="885">
        <v>9410671</v>
      </c>
      <c r="BR122" s="851"/>
      <c r="BS122" s="851"/>
      <c r="BT122" s="851"/>
      <c r="BU122" s="851"/>
      <c r="BV122" s="851">
        <v>9305916</v>
      </c>
      <c r="BW122" s="851"/>
      <c r="BX122" s="851"/>
      <c r="BY122" s="851"/>
      <c r="BZ122" s="851"/>
      <c r="CA122" s="851">
        <v>9258014</v>
      </c>
      <c r="CB122" s="851"/>
      <c r="CC122" s="851"/>
      <c r="CD122" s="851"/>
      <c r="CE122" s="851"/>
      <c r="CF122" s="852">
        <v>184.8</v>
      </c>
      <c r="CG122" s="853"/>
      <c r="CH122" s="853"/>
      <c r="CI122" s="853"/>
      <c r="CJ122" s="853"/>
      <c r="CK122" s="875"/>
      <c r="CL122" s="861"/>
      <c r="CM122" s="861"/>
      <c r="CN122" s="861"/>
      <c r="CO122" s="862"/>
      <c r="CP122" s="841" t="s">
        <v>467</v>
      </c>
      <c r="CQ122" s="842"/>
      <c r="CR122" s="842"/>
      <c r="CS122" s="842"/>
      <c r="CT122" s="842"/>
      <c r="CU122" s="842"/>
      <c r="CV122" s="842"/>
      <c r="CW122" s="842"/>
      <c r="CX122" s="842"/>
      <c r="CY122" s="842"/>
      <c r="CZ122" s="842"/>
      <c r="DA122" s="842"/>
      <c r="DB122" s="842"/>
      <c r="DC122" s="842"/>
      <c r="DD122" s="842"/>
      <c r="DE122" s="842"/>
      <c r="DF122" s="843"/>
      <c r="DG122" s="822" t="s">
        <v>431</v>
      </c>
      <c r="DH122" s="823"/>
      <c r="DI122" s="823"/>
      <c r="DJ122" s="823"/>
      <c r="DK122" s="823"/>
      <c r="DL122" s="823" t="s">
        <v>138</v>
      </c>
      <c r="DM122" s="823"/>
      <c r="DN122" s="823"/>
      <c r="DO122" s="823"/>
      <c r="DP122" s="823"/>
      <c r="DQ122" s="823" t="s">
        <v>431</v>
      </c>
      <c r="DR122" s="823"/>
      <c r="DS122" s="823"/>
      <c r="DT122" s="823"/>
      <c r="DU122" s="823"/>
      <c r="DV122" s="800" t="s">
        <v>431</v>
      </c>
      <c r="DW122" s="800"/>
      <c r="DX122" s="800"/>
      <c r="DY122" s="800"/>
      <c r="DZ122" s="801"/>
    </row>
    <row r="123" spans="1:130" s="231" customFormat="1" ht="26.25" customHeight="1">
      <c r="A123" s="826"/>
      <c r="B123" s="827"/>
      <c r="C123" s="821" t="s">
        <v>451</v>
      </c>
      <c r="D123" s="758"/>
      <c r="E123" s="758"/>
      <c r="F123" s="758"/>
      <c r="G123" s="758"/>
      <c r="H123" s="758"/>
      <c r="I123" s="758"/>
      <c r="J123" s="758"/>
      <c r="K123" s="758"/>
      <c r="L123" s="758"/>
      <c r="M123" s="758"/>
      <c r="N123" s="758"/>
      <c r="O123" s="758"/>
      <c r="P123" s="758"/>
      <c r="Q123" s="758"/>
      <c r="R123" s="758"/>
      <c r="S123" s="758"/>
      <c r="T123" s="758"/>
      <c r="U123" s="758"/>
      <c r="V123" s="758"/>
      <c r="W123" s="758"/>
      <c r="X123" s="758"/>
      <c r="Y123" s="758"/>
      <c r="Z123" s="759"/>
      <c r="AA123" s="785" t="s">
        <v>431</v>
      </c>
      <c r="AB123" s="786"/>
      <c r="AC123" s="786"/>
      <c r="AD123" s="786"/>
      <c r="AE123" s="787"/>
      <c r="AF123" s="788" t="s">
        <v>431</v>
      </c>
      <c r="AG123" s="786"/>
      <c r="AH123" s="786"/>
      <c r="AI123" s="786"/>
      <c r="AJ123" s="787"/>
      <c r="AK123" s="788" t="s">
        <v>431</v>
      </c>
      <c r="AL123" s="786"/>
      <c r="AM123" s="786"/>
      <c r="AN123" s="786"/>
      <c r="AO123" s="787"/>
      <c r="AP123" s="830" t="s">
        <v>386</v>
      </c>
      <c r="AQ123" s="831"/>
      <c r="AR123" s="831"/>
      <c r="AS123" s="831"/>
      <c r="AT123" s="832"/>
      <c r="AU123" s="892"/>
      <c r="AV123" s="893"/>
      <c r="AW123" s="893"/>
      <c r="AX123" s="893"/>
      <c r="AY123" s="893"/>
      <c r="AZ123" s="253" t="s">
        <v>187</v>
      </c>
      <c r="BA123" s="253"/>
      <c r="BB123" s="253"/>
      <c r="BC123" s="253"/>
      <c r="BD123" s="253"/>
      <c r="BE123" s="253"/>
      <c r="BF123" s="253"/>
      <c r="BG123" s="253"/>
      <c r="BH123" s="253"/>
      <c r="BI123" s="253"/>
      <c r="BJ123" s="253"/>
      <c r="BK123" s="253"/>
      <c r="BL123" s="253"/>
      <c r="BM123" s="253"/>
      <c r="BN123" s="253"/>
      <c r="BO123" s="883" t="s">
        <v>468</v>
      </c>
      <c r="BP123" s="884"/>
      <c r="BQ123" s="838">
        <v>13147148</v>
      </c>
      <c r="BR123" s="839"/>
      <c r="BS123" s="839"/>
      <c r="BT123" s="839"/>
      <c r="BU123" s="839"/>
      <c r="BV123" s="839">
        <v>13538318</v>
      </c>
      <c r="BW123" s="839"/>
      <c r="BX123" s="839"/>
      <c r="BY123" s="839"/>
      <c r="BZ123" s="839"/>
      <c r="CA123" s="839">
        <v>13494362</v>
      </c>
      <c r="CB123" s="839"/>
      <c r="CC123" s="839"/>
      <c r="CD123" s="839"/>
      <c r="CE123" s="839"/>
      <c r="CF123" s="754"/>
      <c r="CG123" s="755"/>
      <c r="CH123" s="755"/>
      <c r="CI123" s="755"/>
      <c r="CJ123" s="840"/>
      <c r="CK123" s="875"/>
      <c r="CL123" s="861"/>
      <c r="CM123" s="861"/>
      <c r="CN123" s="861"/>
      <c r="CO123" s="862"/>
      <c r="CP123" s="841" t="s">
        <v>469</v>
      </c>
      <c r="CQ123" s="842"/>
      <c r="CR123" s="842"/>
      <c r="CS123" s="842"/>
      <c r="CT123" s="842"/>
      <c r="CU123" s="842"/>
      <c r="CV123" s="842"/>
      <c r="CW123" s="842"/>
      <c r="CX123" s="842"/>
      <c r="CY123" s="842"/>
      <c r="CZ123" s="842"/>
      <c r="DA123" s="842"/>
      <c r="DB123" s="842"/>
      <c r="DC123" s="842"/>
      <c r="DD123" s="842"/>
      <c r="DE123" s="842"/>
      <c r="DF123" s="843"/>
      <c r="DG123" s="785" t="s">
        <v>432</v>
      </c>
      <c r="DH123" s="786"/>
      <c r="DI123" s="786"/>
      <c r="DJ123" s="786"/>
      <c r="DK123" s="787"/>
      <c r="DL123" s="788" t="s">
        <v>432</v>
      </c>
      <c r="DM123" s="786"/>
      <c r="DN123" s="786"/>
      <c r="DO123" s="786"/>
      <c r="DP123" s="787"/>
      <c r="DQ123" s="788" t="s">
        <v>432</v>
      </c>
      <c r="DR123" s="786"/>
      <c r="DS123" s="786"/>
      <c r="DT123" s="786"/>
      <c r="DU123" s="787"/>
      <c r="DV123" s="830" t="s">
        <v>432</v>
      </c>
      <c r="DW123" s="831"/>
      <c r="DX123" s="831"/>
      <c r="DY123" s="831"/>
      <c r="DZ123" s="832"/>
    </row>
    <row r="124" spans="1:130" s="231" customFormat="1" ht="26.25" customHeight="1" thickBot="1">
      <c r="A124" s="826"/>
      <c r="B124" s="827"/>
      <c r="C124" s="821" t="s">
        <v>454</v>
      </c>
      <c r="D124" s="758"/>
      <c r="E124" s="758"/>
      <c r="F124" s="758"/>
      <c r="G124" s="758"/>
      <c r="H124" s="758"/>
      <c r="I124" s="758"/>
      <c r="J124" s="758"/>
      <c r="K124" s="758"/>
      <c r="L124" s="758"/>
      <c r="M124" s="758"/>
      <c r="N124" s="758"/>
      <c r="O124" s="758"/>
      <c r="P124" s="758"/>
      <c r="Q124" s="758"/>
      <c r="R124" s="758"/>
      <c r="S124" s="758"/>
      <c r="T124" s="758"/>
      <c r="U124" s="758"/>
      <c r="V124" s="758"/>
      <c r="W124" s="758"/>
      <c r="X124" s="758"/>
      <c r="Y124" s="758"/>
      <c r="Z124" s="759"/>
      <c r="AA124" s="785" t="s">
        <v>432</v>
      </c>
      <c r="AB124" s="786"/>
      <c r="AC124" s="786"/>
      <c r="AD124" s="786"/>
      <c r="AE124" s="787"/>
      <c r="AF124" s="788" t="s">
        <v>138</v>
      </c>
      <c r="AG124" s="786"/>
      <c r="AH124" s="786"/>
      <c r="AI124" s="786"/>
      <c r="AJ124" s="787"/>
      <c r="AK124" s="788" t="s">
        <v>432</v>
      </c>
      <c r="AL124" s="786"/>
      <c r="AM124" s="786"/>
      <c r="AN124" s="786"/>
      <c r="AO124" s="787"/>
      <c r="AP124" s="830" t="s">
        <v>432</v>
      </c>
      <c r="AQ124" s="831"/>
      <c r="AR124" s="831"/>
      <c r="AS124" s="831"/>
      <c r="AT124" s="832"/>
      <c r="AU124" s="833" t="s">
        <v>470</v>
      </c>
      <c r="AV124" s="834"/>
      <c r="AW124" s="834"/>
      <c r="AX124" s="834"/>
      <c r="AY124" s="834"/>
      <c r="AZ124" s="834"/>
      <c r="BA124" s="834"/>
      <c r="BB124" s="834"/>
      <c r="BC124" s="834"/>
      <c r="BD124" s="834"/>
      <c r="BE124" s="834"/>
      <c r="BF124" s="834"/>
      <c r="BG124" s="834"/>
      <c r="BH124" s="834"/>
      <c r="BI124" s="834"/>
      <c r="BJ124" s="834"/>
      <c r="BK124" s="834"/>
      <c r="BL124" s="834"/>
      <c r="BM124" s="834"/>
      <c r="BN124" s="834"/>
      <c r="BO124" s="834"/>
      <c r="BP124" s="835"/>
      <c r="BQ124" s="836">
        <v>33.4</v>
      </c>
      <c r="BR124" s="837"/>
      <c r="BS124" s="837"/>
      <c r="BT124" s="837"/>
      <c r="BU124" s="837"/>
      <c r="BV124" s="837">
        <v>20.9</v>
      </c>
      <c r="BW124" s="837"/>
      <c r="BX124" s="837"/>
      <c r="BY124" s="837"/>
      <c r="BZ124" s="837"/>
      <c r="CA124" s="837">
        <v>23.1</v>
      </c>
      <c r="CB124" s="837"/>
      <c r="CC124" s="837"/>
      <c r="CD124" s="837"/>
      <c r="CE124" s="837"/>
      <c r="CF124" s="732"/>
      <c r="CG124" s="733"/>
      <c r="CH124" s="733"/>
      <c r="CI124" s="733"/>
      <c r="CJ124" s="868"/>
      <c r="CK124" s="876"/>
      <c r="CL124" s="876"/>
      <c r="CM124" s="876"/>
      <c r="CN124" s="876"/>
      <c r="CO124" s="877"/>
      <c r="CP124" s="841" t="s">
        <v>471</v>
      </c>
      <c r="CQ124" s="842"/>
      <c r="CR124" s="842"/>
      <c r="CS124" s="842"/>
      <c r="CT124" s="842"/>
      <c r="CU124" s="842"/>
      <c r="CV124" s="842"/>
      <c r="CW124" s="842"/>
      <c r="CX124" s="842"/>
      <c r="CY124" s="842"/>
      <c r="CZ124" s="842"/>
      <c r="DA124" s="842"/>
      <c r="DB124" s="842"/>
      <c r="DC124" s="842"/>
      <c r="DD124" s="842"/>
      <c r="DE124" s="842"/>
      <c r="DF124" s="843"/>
      <c r="DG124" s="769" t="s">
        <v>138</v>
      </c>
      <c r="DH124" s="770"/>
      <c r="DI124" s="770"/>
      <c r="DJ124" s="770"/>
      <c r="DK124" s="771"/>
      <c r="DL124" s="772" t="s">
        <v>138</v>
      </c>
      <c r="DM124" s="770"/>
      <c r="DN124" s="770"/>
      <c r="DO124" s="770"/>
      <c r="DP124" s="771"/>
      <c r="DQ124" s="772" t="s">
        <v>472</v>
      </c>
      <c r="DR124" s="770"/>
      <c r="DS124" s="770"/>
      <c r="DT124" s="770"/>
      <c r="DU124" s="771"/>
      <c r="DV124" s="854" t="s">
        <v>138</v>
      </c>
      <c r="DW124" s="855"/>
      <c r="DX124" s="855"/>
      <c r="DY124" s="855"/>
      <c r="DZ124" s="856"/>
    </row>
    <row r="125" spans="1:130" s="231" customFormat="1" ht="26.25" customHeight="1">
      <c r="A125" s="826"/>
      <c r="B125" s="827"/>
      <c r="C125" s="821" t="s">
        <v>456</v>
      </c>
      <c r="D125" s="758"/>
      <c r="E125" s="758"/>
      <c r="F125" s="758"/>
      <c r="G125" s="758"/>
      <c r="H125" s="758"/>
      <c r="I125" s="758"/>
      <c r="J125" s="758"/>
      <c r="K125" s="758"/>
      <c r="L125" s="758"/>
      <c r="M125" s="758"/>
      <c r="N125" s="758"/>
      <c r="O125" s="758"/>
      <c r="P125" s="758"/>
      <c r="Q125" s="758"/>
      <c r="R125" s="758"/>
      <c r="S125" s="758"/>
      <c r="T125" s="758"/>
      <c r="U125" s="758"/>
      <c r="V125" s="758"/>
      <c r="W125" s="758"/>
      <c r="X125" s="758"/>
      <c r="Y125" s="758"/>
      <c r="Z125" s="759"/>
      <c r="AA125" s="785" t="s">
        <v>473</v>
      </c>
      <c r="AB125" s="786"/>
      <c r="AC125" s="786"/>
      <c r="AD125" s="786"/>
      <c r="AE125" s="787"/>
      <c r="AF125" s="788" t="s">
        <v>472</v>
      </c>
      <c r="AG125" s="786"/>
      <c r="AH125" s="786"/>
      <c r="AI125" s="786"/>
      <c r="AJ125" s="787"/>
      <c r="AK125" s="788" t="s">
        <v>138</v>
      </c>
      <c r="AL125" s="786"/>
      <c r="AM125" s="786"/>
      <c r="AN125" s="786"/>
      <c r="AO125" s="787"/>
      <c r="AP125" s="830" t="s">
        <v>473</v>
      </c>
      <c r="AQ125" s="831"/>
      <c r="AR125" s="831"/>
      <c r="AS125" s="831"/>
      <c r="AT125" s="832"/>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857" t="s">
        <v>474</v>
      </c>
      <c r="CL125" s="858"/>
      <c r="CM125" s="858"/>
      <c r="CN125" s="858"/>
      <c r="CO125" s="859"/>
      <c r="CP125" s="866" t="s">
        <v>475</v>
      </c>
      <c r="CQ125" s="814"/>
      <c r="CR125" s="814"/>
      <c r="CS125" s="814"/>
      <c r="CT125" s="814"/>
      <c r="CU125" s="814"/>
      <c r="CV125" s="814"/>
      <c r="CW125" s="814"/>
      <c r="CX125" s="814"/>
      <c r="CY125" s="814"/>
      <c r="CZ125" s="814"/>
      <c r="DA125" s="814"/>
      <c r="DB125" s="814"/>
      <c r="DC125" s="814"/>
      <c r="DD125" s="814"/>
      <c r="DE125" s="814"/>
      <c r="DF125" s="815"/>
      <c r="DG125" s="867" t="s">
        <v>138</v>
      </c>
      <c r="DH125" s="848"/>
      <c r="DI125" s="848"/>
      <c r="DJ125" s="848"/>
      <c r="DK125" s="848"/>
      <c r="DL125" s="848" t="s">
        <v>138</v>
      </c>
      <c r="DM125" s="848"/>
      <c r="DN125" s="848"/>
      <c r="DO125" s="848"/>
      <c r="DP125" s="848"/>
      <c r="DQ125" s="848" t="s">
        <v>476</v>
      </c>
      <c r="DR125" s="848"/>
      <c r="DS125" s="848"/>
      <c r="DT125" s="848"/>
      <c r="DU125" s="848"/>
      <c r="DV125" s="849" t="s">
        <v>476</v>
      </c>
      <c r="DW125" s="849"/>
      <c r="DX125" s="849"/>
      <c r="DY125" s="849"/>
      <c r="DZ125" s="850"/>
    </row>
    <row r="126" spans="1:130" s="231" customFormat="1" ht="26.25" customHeight="1" thickBot="1">
      <c r="A126" s="826"/>
      <c r="B126" s="827"/>
      <c r="C126" s="821" t="s">
        <v>458</v>
      </c>
      <c r="D126" s="758"/>
      <c r="E126" s="758"/>
      <c r="F126" s="758"/>
      <c r="G126" s="758"/>
      <c r="H126" s="758"/>
      <c r="I126" s="758"/>
      <c r="J126" s="758"/>
      <c r="K126" s="758"/>
      <c r="L126" s="758"/>
      <c r="M126" s="758"/>
      <c r="N126" s="758"/>
      <c r="O126" s="758"/>
      <c r="P126" s="758"/>
      <c r="Q126" s="758"/>
      <c r="R126" s="758"/>
      <c r="S126" s="758"/>
      <c r="T126" s="758"/>
      <c r="U126" s="758"/>
      <c r="V126" s="758"/>
      <c r="W126" s="758"/>
      <c r="X126" s="758"/>
      <c r="Y126" s="758"/>
      <c r="Z126" s="759"/>
      <c r="AA126" s="785">
        <v>80117</v>
      </c>
      <c r="AB126" s="786"/>
      <c r="AC126" s="786"/>
      <c r="AD126" s="786"/>
      <c r="AE126" s="787"/>
      <c r="AF126" s="788">
        <v>80117</v>
      </c>
      <c r="AG126" s="786"/>
      <c r="AH126" s="786"/>
      <c r="AI126" s="786"/>
      <c r="AJ126" s="787"/>
      <c r="AK126" s="788">
        <v>80117</v>
      </c>
      <c r="AL126" s="786"/>
      <c r="AM126" s="786"/>
      <c r="AN126" s="786"/>
      <c r="AO126" s="787"/>
      <c r="AP126" s="830">
        <v>1.6</v>
      </c>
      <c r="AQ126" s="831"/>
      <c r="AR126" s="831"/>
      <c r="AS126" s="831"/>
      <c r="AT126" s="832"/>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860"/>
      <c r="CL126" s="861"/>
      <c r="CM126" s="861"/>
      <c r="CN126" s="861"/>
      <c r="CO126" s="862"/>
      <c r="CP126" s="821" t="s">
        <v>477</v>
      </c>
      <c r="CQ126" s="758"/>
      <c r="CR126" s="758"/>
      <c r="CS126" s="758"/>
      <c r="CT126" s="758"/>
      <c r="CU126" s="758"/>
      <c r="CV126" s="758"/>
      <c r="CW126" s="758"/>
      <c r="CX126" s="758"/>
      <c r="CY126" s="758"/>
      <c r="CZ126" s="758"/>
      <c r="DA126" s="758"/>
      <c r="DB126" s="758"/>
      <c r="DC126" s="758"/>
      <c r="DD126" s="758"/>
      <c r="DE126" s="758"/>
      <c r="DF126" s="759"/>
      <c r="DG126" s="822" t="s">
        <v>472</v>
      </c>
      <c r="DH126" s="823"/>
      <c r="DI126" s="823"/>
      <c r="DJ126" s="823"/>
      <c r="DK126" s="823"/>
      <c r="DL126" s="823" t="s">
        <v>473</v>
      </c>
      <c r="DM126" s="823"/>
      <c r="DN126" s="823"/>
      <c r="DO126" s="823"/>
      <c r="DP126" s="823"/>
      <c r="DQ126" s="823" t="s">
        <v>478</v>
      </c>
      <c r="DR126" s="823"/>
      <c r="DS126" s="823"/>
      <c r="DT126" s="823"/>
      <c r="DU126" s="823"/>
      <c r="DV126" s="800" t="s">
        <v>479</v>
      </c>
      <c r="DW126" s="800"/>
      <c r="DX126" s="800"/>
      <c r="DY126" s="800"/>
      <c r="DZ126" s="801"/>
    </row>
    <row r="127" spans="1:130" s="231" customFormat="1" ht="26.25" customHeight="1">
      <c r="A127" s="828"/>
      <c r="B127" s="829"/>
      <c r="C127" s="844" t="s">
        <v>480</v>
      </c>
      <c r="D127" s="845"/>
      <c r="E127" s="845"/>
      <c r="F127" s="845"/>
      <c r="G127" s="845"/>
      <c r="H127" s="845"/>
      <c r="I127" s="845"/>
      <c r="J127" s="845"/>
      <c r="K127" s="845"/>
      <c r="L127" s="845"/>
      <c r="M127" s="845"/>
      <c r="N127" s="845"/>
      <c r="O127" s="845"/>
      <c r="P127" s="845"/>
      <c r="Q127" s="845"/>
      <c r="R127" s="845"/>
      <c r="S127" s="845"/>
      <c r="T127" s="845"/>
      <c r="U127" s="845"/>
      <c r="V127" s="845"/>
      <c r="W127" s="845"/>
      <c r="X127" s="845"/>
      <c r="Y127" s="845"/>
      <c r="Z127" s="846"/>
      <c r="AA127" s="785">
        <v>66</v>
      </c>
      <c r="AB127" s="786"/>
      <c r="AC127" s="786"/>
      <c r="AD127" s="786"/>
      <c r="AE127" s="787"/>
      <c r="AF127" s="788">
        <v>57</v>
      </c>
      <c r="AG127" s="786"/>
      <c r="AH127" s="786"/>
      <c r="AI127" s="786"/>
      <c r="AJ127" s="787"/>
      <c r="AK127" s="788">
        <v>64</v>
      </c>
      <c r="AL127" s="786"/>
      <c r="AM127" s="786"/>
      <c r="AN127" s="786"/>
      <c r="AO127" s="787"/>
      <c r="AP127" s="830">
        <v>0</v>
      </c>
      <c r="AQ127" s="831"/>
      <c r="AR127" s="831"/>
      <c r="AS127" s="831"/>
      <c r="AT127" s="832"/>
      <c r="AU127" s="234"/>
      <c r="AV127" s="234"/>
      <c r="AW127" s="234"/>
      <c r="AX127" s="847" t="s">
        <v>481</v>
      </c>
      <c r="AY127" s="818"/>
      <c r="AZ127" s="818"/>
      <c r="BA127" s="818"/>
      <c r="BB127" s="818"/>
      <c r="BC127" s="818"/>
      <c r="BD127" s="818"/>
      <c r="BE127" s="819"/>
      <c r="BF127" s="817" t="s">
        <v>482</v>
      </c>
      <c r="BG127" s="818"/>
      <c r="BH127" s="818"/>
      <c r="BI127" s="818"/>
      <c r="BJ127" s="818"/>
      <c r="BK127" s="818"/>
      <c r="BL127" s="819"/>
      <c r="BM127" s="817" t="s">
        <v>483</v>
      </c>
      <c r="BN127" s="818"/>
      <c r="BO127" s="818"/>
      <c r="BP127" s="818"/>
      <c r="BQ127" s="818"/>
      <c r="BR127" s="818"/>
      <c r="BS127" s="819"/>
      <c r="BT127" s="817" t="s">
        <v>484</v>
      </c>
      <c r="BU127" s="818"/>
      <c r="BV127" s="818"/>
      <c r="BW127" s="818"/>
      <c r="BX127" s="818"/>
      <c r="BY127" s="818"/>
      <c r="BZ127" s="820"/>
      <c r="CA127" s="234"/>
      <c r="CB127" s="234"/>
      <c r="CC127" s="234"/>
      <c r="CD127" s="257"/>
      <c r="CE127" s="257"/>
      <c r="CF127" s="257"/>
      <c r="CG127" s="234"/>
      <c r="CH127" s="234"/>
      <c r="CI127" s="234"/>
      <c r="CJ127" s="256"/>
      <c r="CK127" s="860"/>
      <c r="CL127" s="861"/>
      <c r="CM127" s="861"/>
      <c r="CN127" s="861"/>
      <c r="CO127" s="862"/>
      <c r="CP127" s="821" t="s">
        <v>485</v>
      </c>
      <c r="CQ127" s="758"/>
      <c r="CR127" s="758"/>
      <c r="CS127" s="758"/>
      <c r="CT127" s="758"/>
      <c r="CU127" s="758"/>
      <c r="CV127" s="758"/>
      <c r="CW127" s="758"/>
      <c r="CX127" s="758"/>
      <c r="CY127" s="758"/>
      <c r="CZ127" s="758"/>
      <c r="DA127" s="758"/>
      <c r="DB127" s="758"/>
      <c r="DC127" s="758"/>
      <c r="DD127" s="758"/>
      <c r="DE127" s="758"/>
      <c r="DF127" s="759"/>
      <c r="DG127" s="822" t="s">
        <v>473</v>
      </c>
      <c r="DH127" s="823"/>
      <c r="DI127" s="823"/>
      <c r="DJ127" s="823"/>
      <c r="DK127" s="823"/>
      <c r="DL127" s="823" t="s">
        <v>138</v>
      </c>
      <c r="DM127" s="823"/>
      <c r="DN127" s="823"/>
      <c r="DO127" s="823"/>
      <c r="DP127" s="823"/>
      <c r="DQ127" s="823" t="s">
        <v>473</v>
      </c>
      <c r="DR127" s="823"/>
      <c r="DS127" s="823"/>
      <c r="DT127" s="823"/>
      <c r="DU127" s="823"/>
      <c r="DV127" s="800" t="s">
        <v>473</v>
      </c>
      <c r="DW127" s="800"/>
      <c r="DX127" s="800"/>
      <c r="DY127" s="800"/>
      <c r="DZ127" s="801"/>
    </row>
    <row r="128" spans="1:130" s="231" customFormat="1" ht="26.25" customHeight="1" thickBot="1">
      <c r="A128" s="802" t="s">
        <v>486</v>
      </c>
      <c r="B128" s="803"/>
      <c r="C128" s="803"/>
      <c r="D128" s="803"/>
      <c r="E128" s="803"/>
      <c r="F128" s="803"/>
      <c r="G128" s="803"/>
      <c r="H128" s="803"/>
      <c r="I128" s="803"/>
      <c r="J128" s="803"/>
      <c r="K128" s="803"/>
      <c r="L128" s="803"/>
      <c r="M128" s="803"/>
      <c r="N128" s="803"/>
      <c r="O128" s="803"/>
      <c r="P128" s="803"/>
      <c r="Q128" s="803"/>
      <c r="R128" s="803"/>
      <c r="S128" s="803"/>
      <c r="T128" s="803"/>
      <c r="U128" s="803"/>
      <c r="V128" s="803"/>
      <c r="W128" s="804" t="s">
        <v>487</v>
      </c>
      <c r="X128" s="804"/>
      <c r="Y128" s="804"/>
      <c r="Z128" s="805"/>
      <c r="AA128" s="806">
        <v>60332</v>
      </c>
      <c r="AB128" s="807"/>
      <c r="AC128" s="807"/>
      <c r="AD128" s="807"/>
      <c r="AE128" s="808"/>
      <c r="AF128" s="809">
        <v>59788</v>
      </c>
      <c r="AG128" s="807"/>
      <c r="AH128" s="807"/>
      <c r="AI128" s="807"/>
      <c r="AJ128" s="808"/>
      <c r="AK128" s="809">
        <v>53924</v>
      </c>
      <c r="AL128" s="807"/>
      <c r="AM128" s="807"/>
      <c r="AN128" s="807"/>
      <c r="AO128" s="808"/>
      <c r="AP128" s="810"/>
      <c r="AQ128" s="811"/>
      <c r="AR128" s="811"/>
      <c r="AS128" s="811"/>
      <c r="AT128" s="812"/>
      <c r="AU128" s="234"/>
      <c r="AV128" s="234"/>
      <c r="AW128" s="234"/>
      <c r="AX128" s="813" t="s">
        <v>488</v>
      </c>
      <c r="AY128" s="814"/>
      <c r="AZ128" s="814"/>
      <c r="BA128" s="814"/>
      <c r="BB128" s="814"/>
      <c r="BC128" s="814"/>
      <c r="BD128" s="814"/>
      <c r="BE128" s="815"/>
      <c r="BF128" s="792" t="s">
        <v>138</v>
      </c>
      <c r="BG128" s="793"/>
      <c r="BH128" s="793"/>
      <c r="BI128" s="793"/>
      <c r="BJ128" s="793"/>
      <c r="BK128" s="793"/>
      <c r="BL128" s="816"/>
      <c r="BM128" s="792">
        <v>14.4</v>
      </c>
      <c r="BN128" s="793"/>
      <c r="BO128" s="793"/>
      <c r="BP128" s="793"/>
      <c r="BQ128" s="793"/>
      <c r="BR128" s="793"/>
      <c r="BS128" s="816"/>
      <c r="BT128" s="792">
        <v>20</v>
      </c>
      <c r="BU128" s="793"/>
      <c r="BV128" s="793"/>
      <c r="BW128" s="793"/>
      <c r="BX128" s="793"/>
      <c r="BY128" s="793"/>
      <c r="BZ128" s="794"/>
      <c r="CA128" s="257"/>
      <c r="CB128" s="257"/>
      <c r="CC128" s="257"/>
      <c r="CD128" s="257"/>
      <c r="CE128" s="257"/>
      <c r="CF128" s="257"/>
      <c r="CG128" s="234"/>
      <c r="CH128" s="234"/>
      <c r="CI128" s="234"/>
      <c r="CJ128" s="256"/>
      <c r="CK128" s="863"/>
      <c r="CL128" s="864"/>
      <c r="CM128" s="864"/>
      <c r="CN128" s="864"/>
      <c r="CO128" s="865"/>
      <c r="CP128" s="795" t="s">
        <v>489</v>
      </c>
      <c r="CQ128" s="736"/>
      <c r="CR128" s="736"/>
      <c r="CS128" s="736"/>
      <c r="CT128" s="736"/>
      <c r="CU128" s="736"/>
      <c r="CV128" s="736"/>
      <c r="CW128" s="736"/>
      <c r="CX128" s="736"/>
      <c r="CY128" s="736"/>
      <c r="CZ128" s="736"/>
      <c r="DA128" s="736"/>
      <c r="DB128" s="736"/>
      <c r="DC128" s="736"/>
      <c r="DD128" s="736"/>
      <c r="DE128" s="736"/>
      <c r="DF128" s="737"/>
      <c r="DG128" s="796">
        <v>1000</v>
      </c>
      <c r="DH128" s="797"/>
      <c r="DI128" s="797"/>
      <c r="DJ128" s="797"/>
      <c r="DK128" s="797"/>
      <c r="DL128" s="797">
        <v>1000</v>
      </c>
      <c r="DM128" s="797"/>
      <c r="DN128" s="797"/>
      <c r="DO128" s="797"/>
      <c r="DP128" s="797"/>
      <c r="DQ128" s="797">
        <v>1000</v>
      </c>
      <c r="DR128" s="797"/>
      <c r="DS128" s="797"/>
      <c r="DT128" s="797"/>
      <c r="DU128" s="797"/>
      <c r="DV128" s="798">
        <v>0</v>
      </c>
      <c r="DW128" s="798"/>
      <c r="DX128" s="798"/>
      <c r="DY128" s="798"/>
      <c r="DZ128" s="799"/>
    </row>
    <row r="129" spans="1:131" s="231" customFormat="1" ht="26.25" customHeight="1">
      <c r="A129" s="780" t="s">
        <v>106</v>
      </c>
      <c r="B129" s="781"/>
      <c r="C129" s="781"/>
      <c r="D129" s="781"/>
      <c r="E129" s="781"/>
      <c r="F129" s="781"/>
      <c r="G129" s="781"/>
      <c r="H129" s="781"/>
      <c r="I129" s="781"/>
      <c r="J129" s="781"/>
      <c r="K129" s="781"/>
      <c r="L129" s="781"/>
      <c r="M129" s="781"/>
      <c r="N129" s="781"/>
      <c r="O129" s="781"/>
      <c r="P129" s="781"/>
      <c r="Q129" s="781"/>
      <c r="R129" s="781"/>
      <c r="S129" s="781"/>
      <c r="T129" s="781"/>
      <c r="U129" s="781"/>
      <c r="V129" s="781"/>
      <c r="W129" s="782" t="s">
        <v>490</v>
      </c>
      <c r="X129" s="783"/>
      <c r="Y129" s="783"/>
      <c r="Z129" s="784"/>
      <c r="AA129" s="785">
        <v>5966907</v>
      </c>
      <c r="AB129" s="786"/>
      <c r="AC129" s="786"/>
      <c r="AD129" s="786"/>
      <c r="AE129" s="787"/>
      <c r="AF129" s="788">
        <v>6154894</v>
      </c>
      <c r="AG129" s="786"/>
      <c r="AH129" s="786"/>
      <c r="AI129" s="786"/>
      <c r="AJ129" s="787"/>
      <c r="AK129" s="788">
        <v>6092164</v>
      </c>
      <c r="AL129" s="786"/>
      <c r="AM129" s="786"/>
      <c r="AN129" s="786"/>
      <c r="AO129" s="787"/>
      <c r="AP129" s="789"/>
      <c r="AQ129" s="790"/>
      <c r="AR129" s="790"/>
      <c r="AS129" s="790"/>
      <c r="AT129" s="791"/>
      <c r="AU129" s="235"/>
      <c r="AV129" s="235"/>
      <c r="AW129" s="235"/>
      <c r="AX129" s="757" t="s">
        <v>491</v>
      </c>
      <c r="AY129" s="758"/>
      <c r="AZ129" s="758"/>
      <c r="BA129" s="758"/>
      <c r="BB129" s="758"/>
      <c r="BC129" s="758"/>
      <c r="BD129" s="758"/>
      <c r="BE129" s="759"/>
      <c r="BF129" s="776" t="s">
        <v>138</v>
      </c>
      <c r="BG129" s="777"/>
      <c r="BH129" s="777"/>
      <c r="BI129" s="777"/>
      <c r="BJ129" s="777"/>
      <c r="BK129" s="777"/>
      <c r="BL129" s="778"/>
      <c r="BM129" s="776">
        <v>19.399999999999999</v>
      </c>
      <c r="BN129" s="777"/>
      <c r="BO129" s="777"/>
      <c r="BP129" s="777"/>
      <c r="BQ129" s="777"/>
      <c r="BR129" s="777"/>
      <c r="BS129" s="778"/>
      <c r="BT129" s="776">
        <v>30</v>
      </c>
      <c r="BU129" s="777"/>
      <c r="BV129" s="777"/>
      <c r="BW129" s="777"/>
      <c r="BX129" s="777"/>
      <c r="BY129" s="777"/>
      <c r="BZ129" s="779"/>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c r="A130" s="780" t="s">
        <v>492</v>
      </c>
      <c r="B130" s="781"/>
      <c r="C130" s="781"/>
      <c r="D130" s="781"/>
      <c r="E130" s="781"/>
      <c r="F130" s="781"/>
      <c r="G130" s="781"/>
      <c r="H130" s="781"/>
      <c r="I130" s="781"/>
      <c r="J130" s="781"/>
      <c r="K130" s="781"/>
      <c r="L130" s="781"/>
      <c r="M130" s="781"/>
      <c r="N130" s="781"/>
      <c r="O130" s="781"/>
      <c r="P130" s="781"/>
      <c r="Q130" s="781"/>
      <c r="R130" s="781"/>
      <c r="S130" s="781"/>
      <c r="T130" s="781"/>
      <c r="U130" s="781"/>
      <c r="V130" s="781"/>
      <c r="W130" s="782" t="s">
        <v>493</v>
      </c>
      <c r="X130" s="783"/>
      <c r="Y130" s="783"/>
      <c r="Z130" s="784"/>
      <c r="AA130" s="785">
        <v>1071698</v>
      </c>
      <c r="AB130" s="786"/>
      <c r="AC130" s="786"/>
      <c r="AD130" s="786"/>
      <c r="AE130" s="787"/>
      <c r="AF130" s="788">
        <v>1081814</v>
      </c>
      <c r="AG130" s="786"/>
      <c r="AH130" s="786"/>
      <c r="AI130" s="786"/>
      <c r="AJ130" s="787"/>
      <c r="AK130" s="788">
        <v>1081832</v>
      </c>
      <c r="AL130" s="786"/>
      <c r="AM130" s="786"/>
      <c r="AN130" s="786"/>
      <c r="AO130" s="787"/>
      <c r="AP130" s="789"/>
      <c r="AQ130" s="790"/>
      <c r="AR130" s="790"/>
      <c r="AS130" s="790"/>
      <c r="AT130" s="791"/>
      <c r="AU130" s="235"/>
      <c r="AV130" s="235"/>
      <c r="AW130" s="235"/>
      <c r="AX130" s="757" t="s">
        <v>494</v>
      </c>
      <c r="AY130" s="758"/>
      <c r="AZ130" s="758"/>
      <c r="BA130" s="758"/>
      <c r="BB130" s="758"/>
      <c r="BC130" s="758"/>
      <c r="BD130" s="758"/>
      <c r="BE130" s="759"/>
      <c r="BF130" s="760">
        <v>13.7</v>
      </c>
      <c r="BG130" s="761"/>
      <c r="BH130" s="761"/>
      <c r="BI130" s="761"/>
      <c r="BJ130" s="761"/>
      <c r="BK130" s="761"/>
      <c r="BL130" s="762"/>
      <c r="BM130" s="760">
        <v>25</v>
      </c>
      <c r="BN130" s="761"/>
      <c r="BO130" s="761"/>
      <c r="BP130" s="761"/>
      <c r="BQ130" s="761"/>
      <c r="BR130" s="761"/>
      <c r="BS130" s="762"/>
      <c r="BT130" s="760">
        <v>35</v>
      </c>
      <c r="BU130" s="761"/>
      <c r="BV130" s="761"/>
      <c r="BW130" s="761"/>
      <c r="BX130" s="761"/>
      <c r="BY130" s="761"/>
      <c r="BZ130" s="763"/>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c r="A131" s="764"/>
      <c r="B131" s="765"/>
      <c r="C131" s="765"/>
      <c r="D131" s="765"/>
      <c r="E131" s="765"/>
      <c r="F131" s="765"/>
      <c r="G131" s="765"/>
      <c r="H131" s="765"/>
      <c r="I131" s="765"/>
      <c r="J131" s="765"/>
      <c r="K131" s="765"/>
      <c r="L131" s="765"/>
      <c r="M131" s="765"/>
      <c r="N131" s="765"/>
      <c r="O131" s="765"/>
      <c r="P131" s="765"/>
      <c r="Q131" s="765"/>
      <c r="R131" s="765"/>
      <c r="S131" s="765"/>
      <c r="T131" s="765"/>
      <c r="U131" s="765"/>
      <c r="V131" s="765"/>
      <c r="W131" s="766" t="s">
        <v>495</v>
      </c>
      <c r="X131" s="767"/>
      <c r="Y131" s="767"/>
      <c r="Z131" s="768"/>
      <c r="AA131" s="769">
        <v>4895209</v>
      </c>
      <c r="AB131" s="770"/>
      <c r="AC131" s="770"/>
      <c r="AD131" s="770"/>
      <c r="AE131" s="771"/>
      <c r="AF131" s="772">
        <v>5073080</v>
      </c>
      <c r="AG131" s="770"/>
      <c r="AH131" s="770"/>
      <c r="AI131" s="770"/>
      <c r="AJ131" s="771"/>
      <c r="AK131" s="772">
        <v>5010332</v>
      </c>
      <c r="AL131" s="770"/>
      <c r="AM131" s="770"/>
      <c r="AN131" s="770"/>
      <c r="AO131" s="771"/>
      <c r="AP131" s="773"/>
      <c r="AQ131" s="774"/>
      <c r="AR131" s="774"/>
      <c r="AS131" s="774"/>
      <c r="AT131" s="775"/>
      <c r="AU131" s="235"/>
      <c r="AV131" s="235"/>
      <c r="AW131" s="235"/>
      <c r="AX131" s="735" t="s">
        <v>496</v>
      </c>
      <c r="AY131" s="736"/>
      <c r="AZ131" s="736"/>
      <c r="BA131" s="736"/>
      <c r="BB131" s="736"/>
      <c r="BC131" s="736"/>
      <c r="BD131" s="736"/>
      <c r="BE131" s="737"/>
      <c r="BF131" s="738">
        <v>23.1</v>
      </c>
      <c r="BG131" s="739"/>
      <c r="BH131" s="739"/>
      <c r="BI131" s="739"/>
      <c r="BJ131" s="739"/>
      <c r="BK131" s="739"/>
      <c r="BL131" s="740"/>
      <c r="BM131" s="738">
        <v>350</v>
      </c>
      <c r="BN131" s="739"/>
      <c r="BO131" s="739"/>
      <c r="BP131" s="739"/>
      <c r="BQ131" s="739"/>
      <c r="BR131" s="739"/>
      <c r="BS131" s="740"/>
      <c r="BT131" s="741"/>
      <c r="BU131" s="742"/>
      <c r="BV131" s="742"/>
      <c r="BW131" s="742"/>
      <c r="BX131" s="742"/>
      <c r="BY131" s="742"/>
      <c r="BZ131" s="743"/>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c r="A132" s="744" t="s">
        <v>497</v>
      </c>
      <c r="B132" s="745"/>
      <c r="C132" s="745"/>
      <c r="D132" s="745"/>
      <c r="E132" s="745"/>
      <c r="F132" s="745"/>
      <c r="G132" s="745"/>
      <c r="H132" s="745"/>
      <c r="I132" s="745"/>
      <c r="J132" s="745"/>
      <c r="K132" s="745"/>
      <c r="L132" s="745"/>
      <c r="M132" s="745"/>
      <c r="N132" s="745"/>
      <c r="O132" s="745"/>
      <c r="P132" s="745"/>
      <c r="Q132" s="745"/>
      <c r="R132" s="745"/>
      <c r="S132" s="745"/>
      <c r="T132" s="745"/>
      <c r="U132" s="745"/>
      <c r="V132" s="748" t="s">
        <v>498</v>
      </c>
      <c r="W132" s="748"/>
      <c r="X132" s="748"/>
      <c r="Y132" s="748"/>
      <c r="Z132" s="749"/>
      <c r="AA132" s="750">
        <v>14.14848682</v>
      </c>
      <c r="AB132" s="751"/>
      <c r="AC132" s="751"/>
      <c r="AD132" s="751"/>
      <c r="AE132" s="752"/>
      <c r="AF132" s="753">
        <v>13.489911449999999</v>
      </c>
      <c r="AG132" s="751"/>
      <c r="AH132" s="751"/>
      <c r="AI132" s="751"/>
      <c r="AJ132" s="752"/>
      <c r="AK132" s="753">
        <v>13.4716422</v>
      </c>
      <c r="AL132" s="751"/>
      <c r="AM132" s="751"/>
      <c r="AN132" s="751"/>
      <c r="AO132" s="752"/>
      <c r="AP132" s="754"/>
      <c r="AQ132" s="755"/>
      <c r="AR132" s="755"/>
      <c r="AS132" s="755"/>
      <c r="AT132" s="756"/>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c r="A133" s="746"/>
      <c r="B133" s="747"/>
      <c r="C133" s="747"/>
      <c r="D133" s="747"/>
      <c r="E133" s="747"/>
      <c r="F133" s="747"/>
      <c r="G133" s="747"/>
      <c r="H133" s="747"/>
      <c r="I133" s="747"/>
      <c r="J133" s="747"/>
      <c r="K133" s="747"/>
      <c r="L133" s="747"/>
      <c r="M133" s="747"/>
      <c r="N133" s="747"/>
      <c r="O133" s="747"/>
      <c r="P133" s="747"/>
      <c r="Q133" s="747"/>
      <c r="R133" s="747"/>
      <c r="S133" s="747"/>
      <c r="T133" s="747"/>
      <c r="U133" s="747"/>
      <c r="V133" s="727" t="s">
        <v>499</v>
      </c>
      <c r="W133" s="727"/>
      <c r="X133" s="727"/>
      <c r="Y133" s="727"/>
      <c r="Z133" s="728"/>
      <c r="AA133" s="729">
        <v>14.4</v>
      </c>
      <c r="AB133" s="730"/>
      <c r="AC133" s="730"/>
      <c r="AD133" s="730"/>
      <c r="AE133" s="731"/>
      <c r="AF133" s="729">
        <v>13.8</v>
      </c>
      <c r="AG133" s="730"/>
      <c r="AH133" s="730"/>
      <c r="AI133" s="730"/>
      <c r="AJ133" s="731"/>
      <c r="AK133" s="729">
        <v>13.7</v>
      </c>
      <c r="AL133" s="730"/>
      <c r="AM133" s="730"/>
      <c r="AN133" s="730"/>
      <c r="AO133" s="731"/>
      <c r="AP133" s="732"/>
      <c r="AQ133" s="733"/>
      <c r="AR133" s="733"/>
      <c r="AS133" s="733"/>
      <c r="AT133" s="734"/>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5" hidden="1">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O95KcZiye4ezKfgHNSb/X6pp90vu4P8042T9vT2WKa/B7WjRADZfBRDdXO5rDJ/rKzEeOUMAtr+9QAdFVLlwWg==" saltValue="jasJv1cJLFKdiKQIMRiTq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10"/>
  <sheetViews>
    <sheetView showGridLines="0" view="pageBreakPreview" zoomScaleNormal="85" zoomScaleSheetLayoutView="100" workbookViewId="0"/>
  </sheetViews>
  <sheetFormatPr baseColWidth="10" defaultColWidth="0" defaultRowHeight="13.5" customHeight="1" zeroHeight="1"/>
  <cols>
    <col min="1" max="120" width="2.6640625" style="262" customWidth="1"/>
    <col min="121" max="121" width="0" style="261" hidden="1" customWidth="1"/>
    <col min="122" max="16384" width="9" style="261" hidden="1"/>
  </cols>
  <sheetData>
    <row r="1" spans="1:120" ht="14">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ht="14"/>
    <row r="3" spans="1:120" ht="14"/>
    <row r="4" spans="1:120" ht="14"/>
    <row r="5" spans="1:120" ht="14"/>
    <row r="6" spans="1:120" ht="14"/>
    <row r="7" spans="1:120" ht="14"/>
    <row r="8" spans="1:120" ht="14"/>
    <row r="9" spans="1:120" ht="14"/>
    <row r="10" spans="1:120" ht="14"/>
    <row r="11" spans="1:120" ht="14"/>
    <row r="12" spans="1:120" ht="14"/>
    <row r="13" spans="1:120" ht="14"/>
    <row r="14" spans="1:120" ht="14"/>
    <row r="15" spans="1:120" ht="14"/>
    <row r="16" spans="1:120" ht="14">
      <c r="DP16" s="261"/>
    </row>
    <row r="17" spans="119:120" ht="14">
      <c r="DP17" s="261"/>
    </row>
    <row r="18" spans="119:120" ht="14"/>
    <row r="19" spans="119:120" ht="14"/>
    <row r="20" spans="119:120" ht="14">
      <c r="DO20" s="261"/>
      <c r="DP20" s="261"/>
    </row>
    <row r="21" spans="119:120" ht="14">
      <c r="DP21" s="261"/>
    </row>
    <row r="22" spans="119:120" ht="14"/>
    <row r="23" spans="119:120" ht="14">
      <c r="DO23" s="261"/>
      <c r="DP23" s="261"/>
    </row>
    <row r="24" spans="119:120" ht="14">
      <c r="DP24" s="261"/>
    </row>
    <row r="25" spans="119:120" ht="14">
      <c r="DP25" s="261"/>
    </row>
    <row r="26" spans="119:120" ht="14">
      <c r="DO26" s="261"/>
      <c r="DP26" s="261"/>
    </row>
    <row r="27" spans="119:120" ht="14"/>
    <row r="28" spans="119:120" ht="14">
      <c r="DO28" s="261"/>
      <c r="DP28" s="261"/>
    </row>
    <row r="29" spans="119:120" ht="14">
      <c r="DP29" s="261"/>
    </row>
    <row r="30" spans="119:120" ht="14"/>
    <row r="31" spans="119:120" ht="14">
      <c r="DO31" s="261"/>
      <c r="DP31" s="261"/>
    </row>
    <row r="32" spans="119:120" ht="14"/>
    <row r="33" spans="98:120" ht="14">
      <c r="DO33" s="261"/>
      <c r="DP33" s="261"/>
    </row>
    <row r="34" spans="98:120" ht="14">
      <c r="DM34" s="261"/>
    </row>
    <row r="35" spans="98:120" ht="14">
      <c r="CT35" s="261"/>
      <c r="CU35" s="261"/>
      <c r="CV35" s="261"/>
      <c r="CY35" s="261"/>
      <c r="CZ35" s="261"/>
      <c r="DA35" s="261"/>
      <c r="DD35" s="261"/>
      <c r="DE35" s="261"/>
      <c r="DF35" s="261"/>
      <c r="DI35" s="261"/>
      <c r="DJ35" s="261"/>
      <c r="DK35" s="261"/>
      <c r="DM35" s="261"/>
      <c r="DN35" s="261"/>
      <c r="DO35" s="261"/>
      <c r="DP35" s="261"/>
    </row>
    <row r="36" spans="98:120" ht="14"/>
    <row r="37" spans="98:120" ht="14">
      <c r="CW37" s="261"/>
      <c r="DB37" s="261"/>
      <c r="DG37" s="261"/>
      <c r="DL37" s="261"/>
      <c r="DP37" s="261"/>
    </row>
    <row r="38" spans="98:120" ht="14">
      <c r="CT38" s="261"/>
      <c r="CU38" s="261"/>
      <c r="CV38" s="261"/>
      <c r="CW38" s="261"/>
      <c r="CY38" s="261"/>
      <c r="CZ38" s="261"/>
      <c r="DA38" s="261"/>
      <c r="DB38" s="261"/>
      <c r="DD38" s="261"/>
      <c r="DE38" s="261"/>
      <c r="DF38" s="261"/>
      <c r="DG38" s="261"/>
      <c r="DI38" s="261"/>
      <c r="DJ38" s="261"/>
      <c r="DK38" s="261"/>
      <c r="DL38" s="261"/>
      <c r="DN38" s="261"/>
      <c r="DO38" s="261"/>
      <c r="DP38" s="261"/>
    </row>
    <row r="39" spans="98:120" ht="14"/>
    <row r="40" spans="98:120" ht="14"/>
    <row r="41" spans="98:120" ht="14"/>
    <row r="42" spans="98:120" ht="14"/>
    <row r="43" spans="98:120" ht="14"/>
    <row r="44" spans="98:120" ht="14"/>
    <row r="45" spans="98:120" ht="14"/>
    <row r="46" spans="98:120" ht="14"/>
    <row r="47" spans="98:120" ht="14"/>
    <row r="48" spans="98:120" ht="14"/>
    <row r="49" spans="22:120" ht="14">
      <c r="DN49" s="261"/>
      <c r="DO49" s="261"/>
      <c r="DP49" s="261"/>
    </row>
    <row r="50" spans="22:120" ht="14"/>
    <row r="51" spans="22:120" ht="14"/>
    <row r="52" spans="22:120" ht="14"/>
    <row r="53" spans="22:120" ht="14"/>
    <row r="54" spans="22:120" ht="14"/>
    <row r="55" spans="22:120" ht="14"/>
    <row r="56" spans="22:120" ht="14"/>
    <row r="57" spans="22:120" ht="14"/>
    <row r="58" spans="22:120" ht="14"/>
    <row r="59" spans="22:120" ht="14"/>
    <row r="60" spans="22:120" ht="14"/>
    <row r="61" spans="22:120" ht="14"/>
    <row r="62" spans="22:120" ht="14"/>
    <row r="63" spans="22:120" ht="14">
      <c r="W63" s="261"/>
      <c r="CS63" s="261"/>
      <c r="CX63" s="261"/>
      <c r="DC63" s="261"/>
      <c r="DH63" s="261"/>
    </row>
    <row r="64" spans="22:120" ht="14">
      <c r="V64" s="261"/>
    </row>
    <row r="65" spans="15:120" ht="14">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ht="14">
      <c r="Q66" s="261"/>
      <c r="S66" s="261"/>
      <c r="U66" s="261"/>
      <c r="DM66" s="261"/>
    </row>
    <row r="67" spans="15:120" ht="14">
      <c r="O67" s="261"/>
      <c r="P67" s="261"/>
      <c r="R67" s="261"/>
      <c r="T67" s="261"/>
      <c r="Y67" s="261"/>
      <c r="CT67" s="261"/>
      <c r="CV67" s="261"/>
      <c r="CW67" s="261"/>
      <c r="CY67" s="261"/>
      <c r="DA67" s="261"/>
      <c r="DB67" s="261"/>
      <c r="DD67" s="261"/>
      <c r="DF67" s="261"/>
      <c r="DG67" s="261"/>
      <c r="DI67" s="261"/>
      <c r="DK67" s="261"/>
      <c r="DL67" s="261"/>
      <c r="DN67" s="261"/>
      <c r="DO67" s="261"/>
      <c r="DP67" s="261"/>
    </row>
    <row r="68" spans="15:120" ht="14"/>
    <row r="69" spans="15:120" ht="14"/>
    <row r="70" spans="15:120" ht="14"/>
    <row r="71" spans="15:120" ht="14"/>
    <row r="72" spans="15:120" ht="14">
      <c r="DP72" s="261"/>
    </row>
    <row r="73" spans="15:120" ht="14">
      <c r="DP73" s="261"/>
    </row>
    <row r="74" spans="15:120" ht="14"/>
    <row r="75" spans="15:120" ht="14"/>
    <row r="76" spans="15:120" ht="14"/>
    <row r="77" spans="15:120" ht="14"/>
    <row r="78" spans="15:120" ht="14"/>
    <row r="79" spans="15:120" ht="14"/>
    <row r="80" spans="15:120" ht="14"/>
    <row r="81" spans="97:112" ht="14"/>
    <row r="82" spans="97:112" ht="14"/>
    <row r="83" spans="97:112" ht="14"/>
    <row r="84" spans="97:112" ht="14"/>
    <row r="85" spans="97:112" ht="14"/>
    <row r="86" spans="97:112" ht="14"/>
    <row r="87" spans="97:112" ht="14"/>
    <row r="88" spans="97:112" ht="14"/>
    <row r="89" spans="97:112" ht="14"/>
    <row r="90" spans="97:112" ht="14"/>
    <row r="91" spans="97:112" ht="14"/>
    <row r="92" spans="97:112" ht="14"/>
    <row r="93" spans="97:112" ht="14"/>
    <row r="94" spans="97:112" ht="14"/>
    <row r="95" spans="97:112" ht="14"/>
    <row r="96" spans="97:112" ht="14">
      <c r="CS96" s="261"/>
      <c r="CX96" s="261"/>
      <c r="DC96" s="261"/>
      <c r="DH96" s="261"/>
    </row>
    <row r="97" spans="24:120" ht="14">
      <c r="CS97" s="261"/>
      <c r="CX97" s="261"/>
      <c r="DC97" s="261"/>
      <c r="DH97" s="261"/>
      <c r="DP97" s="262" t="s">
        <v>500</v>
      </c>
    </row>
    <row r="98" spans="24:120" ht="14" hidden="1">
      <c r="CS98" s="261"/>
      <c r="CX98" s="261"/>
      <c r="DC98" s="261"/>
      <c r="DH98" s="261"/>
    </row>
    <row r="99" spans="24:120" ht="14" hidden="1">
      <c r="CS99" s="261"/>
      <c r="CX99" s="261"/>
      <c r="DC99" s="261"/>
      <c r="DH99" s="261"/>
    </row>
    <row r="100" spans="24:120" ht="14" hidden="1"/>
    <row r="101" spans="24:120" ht="12" hidden="1" customHeight="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c r="CU102" s="261"/>
      <c r="CZ102" s="261"/>
      <c r="DE102" s="261"/>
      <c r="DJ102" s="261"/>
      <c r="DM102" s="261"/>
    </row>
    <row r="103" spans="24:120" ht="14" hidden="1">
      <c r="CT103" s="261"/>
      <c r="CV103" s="261"/>
      <c r="CW103" s="261"/>
      <c r="CY103" s="261"/>
      <c r="DA103" s="261"/>
      <c r="DB103" s="261"/>
      <c r="DD103" s="261"/>
      <c r="DF103" s="261"/>
      <c r="DG103" s="261"/>
      <c r="DI103" s="261"/>
      <c r="DK103" s="261"/>
      <c r="DL103" s="261"/>
      <c r="DM103" s="261"/>
      <c r="DN103" s="261"/>
      <c r="DO103" s="261"/>
      <c r="DP103" s="261"/>
    </row>
    <row r="104" spans="24:120" ht="14" hidden="1">
      <c r="CV104" s="261"/>
      <c r="CW104" s="261"/>
      <c r="DA104" s="261"/>
      <c r="DB104" s="261"/>
      <c r="DF104" s="261"/>
      <c r="DG104" s="261"/>
      <c r="DK104" s="261"/>
      <c r="DL104" s="261"/>
      <c r="DN104" s="261"/>
      <c r="DO104" s="261"/>
      <c r="DP104" s="261"/>
    </row>
    <row r="105" spans="24:120" ht="12.75" hidden="1" customHeight="1"/>
    <row r="106" spans="24:120" ht="14" hidden="1"/>
    <row r="107" spans="24:120" ht="14" hidden="1"/>
    <row r="108" spans="24:120" ht="14" hidden="1"/>
    <row r="109" spans="24:120" ht="14" hidden="1"/>
    <row r="110" spans="24:120" ht="14" hidden="1"/>
  </sheetData>
  <sheetProtection algorithmName="SHA-512" hashValue="v26Y2oCmcHLu3ACaonGHZPLyF1Rnuhw4q57iL87qfCnMy6P30JmtqSTmEKzUWmirODQP1McygmgLeBlSj1SxKA==" saltValue="g/g1sNl82Uc9w8ok6pagow=="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baseColWidth="10" defaultColWidth="0" defaultRowHeight="13.5" customHeight="1" zeroHeight="1"/>
  <cols>
    <col min="1" max="116" width="2.6640625" style="262" customWidth="1"/>
    <col min="117" max="16384" width="9" style="261" hidden="1"/>
  </cols>
  <sheetData>
    <row r="1" spans="2:116" ht="14">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ht="14"/>
    <row r="3" spans="2:116" ht="14"/>
    <row r="4" spans="2:116" ht="14">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ht="14">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ht="14"/>
    <row r="7" spans="2:116" ht="14"/>
    <row r="8" spans="2:116" ht="14"/>
    <row r="9" spans="2:116" ht="14"/>
    <row r="10" spans="2:116" ht="14"/>
    <row r="11" spans="2:116" ht="14"/>
    <row r="12" spans="2:116" ht="14"/>
    <row r="13" spans="2:116" ht="14"/>
    <row r="14" spans="2:116" ht="14"/>
    <row r="15" spans="2:116" ht="14"/>
    <row r="16" spans="2:116" ht="14"/>
    <row r="17" spans="9:116" ht="14"/>
    <row r="18" spans="9:116" ht="14">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ht="14"/>
    <row r="20" spans="9:116" ht="14"/>
    <row r="21" spans="9:116" ht="14">
      <c r="DL21" s="261"/>
    </row>
    <row r="22" spans="9:116" ht="14">
      <c r="DI22" s="261"/>
      <c r="DJ22" s="261"/>
      <c r="DK22" s="261"/>
      <c r="DL22" s="261"/>
    </row>
    <row r="23" spans="9:116" ht="14">
      <c r="CY23" s="261"/>
      <c r="CZ23" s="261"/>
      <c r="DA23" s="261"/>
      <c r="DB23" s="261"/>
      <c r="DC23" s="261"/>
      <c r="DD23" s="261"/>
      <c r="DE23" s="261"/>
      <c r="DF23" s="261"/>
      <c r="DG23" s="261"/>
      <c r="DH23" s="261"/>
      <c r="DI23" s="261"/>
      <c r="DJ23" s="261"/>
      <c r="DK23" s="261"/>
      <c r="DL23" s="261"/>
    </row>
    <row r="24" spans="9:116" ht="14"/>
    <row r="25" spans="9:116" ht="14"/>
    <row r="26" spans="9:116" ht="14"/>
    <row r="27" spans="9:116" ht="14"/>
    <row r="28" spans="9:116" ht="14"/>
    <row r="29" spans="9:116" ht="14"/>
    <row r="30" spans="9:116" ht="14"/>
    <row r="31" spans="9:116" ht="14"/>
    <row r="32" spans="9:116" ht="14"/>
    <row r="33" spans="15:116" ht="14"/>
    <row r="34" spans="15:116" ht="14"/>
    <row r="35" spans="15:116" ht="14">
      <c r="CZ35" s="261"/>
      <c r="DA35" s="261"/>
      <c r="DB35" s="261"/>
      <c r="DC35" s="261"/>
      <c r="DD35" s="261"/>
      <c r="DE35" s="261"/>
      <c r="DF35" s="261"/>
      <c r="DG35" s="261"/>
      <c r="DH35" s="261"/>
      <c r="DI35" s="261"/>
      <c r="DJ35" s="261"/>
      <c r="DK35" s="261"/>
      <c r="DL35" s="261"/>
    </row>
    <row r="36" spans="15:116" ht="14"/>
    <row r="37" spans="15:116" ht="14">
      <c r="DL37" s="261"/>
    </row>
    <row r="38" spans="15:116" ht="14">
      <c r="DI38" s="261"/>
      <c r="DJ38" s="261"/>
      <c r="DK38" s="261"/>
      <c r="DL38" s="261"/>
    </row>
    <row r="39" spans="15:116" ht="14"/>
    <row r="40" spans="15:116" ht="14"/>
    <row r="41" spans="15:116" ht="14"/>
    <row r="42" spans="15:116" ht="14"/>
    <row r="43" spans="15:116" ht="14">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ht="14">
      <c r="DL44" s="261"/>
    </row>
    <row r="45" spans="15:116" ht="14"/>
    <row r="46" spans="15:116" ht="14">
      <c r="DA46" s="261"/>
      <c r="DB46" s="261"/>
      <c r="DC46" s="261"/>
      <c r="DD46" s="261"/>
      <c r="DE46" s="261"/>
      <c r="DF46" s="261"/>
      <c r="DG46" s="261"/>
      <c r="DH46" s="261"/>
      <c r="DI46" s="261"/>
      <c r="DJ46" s="261"/>
      <c r="DK46" s="261"/>
      <c r="DL46" s="261"/>
    </row>
    <row r="47" spans="15:116" ht="14"/>
    <row r="48" spans="15:116" ht="14"/>
    <row r="49" spans="104:116" ht="14"/>
    <row r="50" spans="104:116" ht="14">
      <c r="CZ50" s="261"/>
      <c r="DA50" s="261"/>
      <c r="DB50" s="261"/>
      <c r="DC50" s="261"/>
      <c r="DD50" s="261"/>
      <c r="DE50" s="261"/>
      <c r="DF50" s="261"/>
      <c r="DG50" s="261"/>
      <c r="DH50" s="261"/>
      <c r="DI50" s="261"/>
      <c r="DJ50" s="261"/>
      <c r="DK50" s="261"/>
      <c r="DL50" s="261"/>
    </row>
    <row r="51" spans="104:116" ht="14"/>
    <row r="52" spans="104:116" ht="14"/>
    <row r="53" spans="104:116" ht="14">
      <c r="DL53" s="261"/>
    </row>
    <row r="54" spans="104:116" ht="14"/>
    <row r="55" spans="104:116" ht="14"/>
    <row r="56" spans="104:116" ht="14"/>
    <row r="57" spans="104:116" ht="14"/>
    <row r="58" spans="104:116" ht="14"/>
    <row r="59" spans="104:116" ht="14"/>
    <row r="60" spans="104:116" ht="14"/>
    <row r="61" spans="104:116" ht="14"/>
    <row r="62" spans="104:116" ht="14"/>
    <row r="63" spans="104:116" ht="14"/>
    <row r="64" spans="104:116" ht="14"/>
    <row r="65" spans="107:116" ht="14"/>
    <row r="66" spans="107:116" ht="14"/>
    <row r="67" spans="107:116" ht="14">
      <c r="DC67" s="261"/>
      <c r="DD67" s="261"/>
      <c r="DE67" s="261"/>
      <c r="DF67" s="261"/>
      <c r="DG67" s="261"/>
      <c r="DH67" s="261"/>
      <c r="DI67" s="261"/>
      <c r="DJ67" s="261"/>
      <c r="DK67" s="261"/>
      <c r="DL67" s="261"/>
    </row>
    <row r="68" spans="107:116" ht="14"/>
    <row r="69" spans="107:116" ht="14"/>
    <row r="70" spans="107:116" ht="14"/>
    <row r="71" spans="107:116" ht="14"/>
    <row r="72" spans="107:116" ht="14"/>
    <row r="73" spans="107:116" ht="14"/>
    <row r="74" spans="107:116" ht="14"/>
    <row r="75" spans="107:116" ht="14"/>
    <row r="76" spans="107:116" ht="14"/>
    <row r="77" spans="107:116" ht="14"/>
    <row r="78" spans="107:116" ht="14"/>
    <row r="79" spans="107:116" ht="14"/>
    <row r="80" spans="107:116" ht="14"/>
    <row r="81" ht="14"/>
    <row r="82" ht="14"/>
    <row r="83" ht="14"/>
    <row r="84" ht="14"/>
    <row r="85" ht="14"/>
    <row r="86" ht="14"/>
    <row r="87" ht="14"/>
    <row r="88" ht="14"/>
    <row r="89" ht="14"/>
  </sheetData>
  <sheetProtection algorithmName="SHA-512" hashValue="UsFkRupY+qUP9gJOU2YXI+qSbmepFuhOOSAGtUBTrAq1mfQlLSpz7xGgC7F4rnYQ8czOzd1zqlyC440gKpUnKw==" saltValue="DOBPh+CS3p9fEPEQkDEPO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4"/>
  <sheetViews>
    <sheetView showGridLines="0" view="pageBreakPreview" zoomScaleSheetLayoutView="100" workbookViewId="0"/>
  </sheetViews>
  <sheetFormatPr baseColWidth="10" defaultColWidth="0" defaultRowHeight="13.5" customHeight="1" zeroHeight="1"/>
  <cols>
    <col min="1" max="36" width="2.5" style="263" customWidth="1"/>
    <col min="37" max="44" width="17" style="263" customWidth="1"/>
    <col min="45" max="45" width="6.1640625" style="269" customWidth="1"/>
    <col min="46" max="46" width="3" style="267" customWidth="1"/>
    <col min="47" max="47" width="19.1640625" style="263" hidden="1" customWidth="1"/>
    <col min="48" max="52" width="12.6640625" style="263" hidden="1" customWidth="1"/>
    <col min="53" max="16384" width="8.6640625" style="263" hidden="1"/>
  </cols>
  <sheetData>
    <row r="1" spans="1:46" ht="14">
      <c r="AS1" s="263"/>
      <c r="AT1" s="263"/>
    </row>
    <row r="2" spans="1:46" ht="14">
      <c r="AS2" s="263"/>
      <c r="AT2" s="263"/>
    </row>
    <row r="3" spans="1:46" ht="14">
      <c r="AS3" s="263"/>
      <c r="AT3" s="263"/>
    </row>
    <row r="4" spans="1:46" ht="14">
      <c r="AS4" s="263"/>
      <c r="AT4" s="263"/>
    </row>
    <row r="5" spans="1:46" ht="17">
      <c r="A5" s="264" t="s">
        <v>501</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ht="14">
      <c r="A6" s="267"/>
      <c r="AK6" s="268" t="s">
        <v>502</v>
      </c>
      <c r="AL6" s="268"/>
      <c r="AM6" s="268"/>
      <c r="AN6" s="268"/>
    </row>
    <row r="7" spans="1:46" ht="14">
      <c r="A7" s="267"/>
      <c r="AK7" s="270"/>
      <c r="AL7" s="271"/>
      <c r="AM7" s="271"/>
      <c r="AN7" s="272"/>
      <c r="AO7" s="1120" t="s">
        <v>503</v>
      </c>
      <c r="AP7" s="273"/>
      <c r="AQ7" s="274" t="s">
        <v>504</v>
      </c>
      <c r="AR7" s="275"/>
    </row>
    <row r="8" spans="1:46" ht="14">
      <c r="A8" s="267"/>
      <c r="AK8" s="276"/>
      <c r="AL8" s="277"/>
      <c r="AM8" s="277"/>
      <c r="AN8" s="278"/>
      <c r="AO8" s="1121"/>
      <c r="AP8" s="279" t="s">
        <v>505</v>
      </c>
      <c r="AQ8" s="280" t="s">
        <v>506</v>
      </c>
      <c r="AR8" s="281" t="s">
        <v>507</v>
      </c>
    </row>
    <row r="9" spans="1:46" ht="14">
      <c r="A9" s="267"/>
      <c r="AK9" s="1134" t="s">
        <v>508</v>
      </c>
      <c r="AL9" s="1135"/>
      <c r="AM9" s="1135"/>
      <c r="AN9" s="1136"/>
      <c r="AO9" s="282">
        <v>1308041</v>
      </c>
      <c r="AP9" s="282">
        <v>103928</v>
      </c>
      <c r="AQ9" s="283">
        <v>89955</v>
      </c>
      <c r="AR9" s="284">
        <v>15.5</v>
      </c>
    </row>
    <row r="10" spans="1:46" ht="14">
      <c r="A10" s="267"/>
      <c r="AK10" s="1134" t="s">
        <v>509</v>
      </c>
      <c r="AL10" s="1135"/>
      <c r="AM10" s="1135"/>
      <c r="AN10" s="1136"/>
      <c r="AO10" s="285">
        <v>216792</v>
      </c>
      <c r="AP10" s="285">
        <v>17225</v>
      </c>
      <c r="AQ10" s="286">
        <v>10661</v>
      </c>
      <c r="AR10" s="287">
        <v>61.6</v>
      </c>
    </row>
    <row r="11" spans="1:46" ht="13.5" customHeight="1">
      <c r="A11" s="267"/>
      <c r="AK11" s="1134" t="s">
        <v>510</v>
      </c>
      <c r="AL11" s="1135"/>
      <c r="AM11" s="1135"/>
      <c r="AN11" s="1136"/>
      <c r="AO11" s="285">
        <v>272251</v>
      </c>
      <c r="AP11" s="285">
        <v>21631</v>
      </c>
      <c r="AQ11" s="286">
        <v>13679</v>
      </c>
      <c r="AR11" s="287">
        <v>58.1</v>
      </c>
    </row>
    <row r="12" spans="1:46" ht="13.5" customHeight="1">
      <c r="A12" s="267"/>
      <c r="AK12" s="1134" t="s">
        <v>511</v>
      </c>
      <c r="AL12" s="1135"/>
      <c r="AM12" s="1135"/>
      <c r="AN12" s="1136"/>
      <c r="AO12" s="285" t="s">
        <v>512</v>
      </c>
      <c r="AP12" s="285" t="s">
        <v>512</v>
      </c>
      <c r="AQ12" s="286">
        <v>972</v>
      </c>
      <c r="AR12" s="287" t="s">
        <v>512</v>
      </c>
    </row>
    <row r="13" spans="1:46" ht="13.5" customHeight="1">
      <c r="A13" s="267"/>
      <c r="AK13" s="1134" t="s">
        <v>513</v>
      </c>
      <c r="AL13" s="1135"/>
      <c r="AM13" s="1135"/>
      <c r="AN13" s="1136"/>
      <c r="AO13" s="285" t="s">
        <v>512</v>
      </c>
      <c r="AP13" s="285" t="s">
        <v>512</v>
      </c>
      <c r="AQ13" s="286">
        <v>32</v>
      </c>
      <c r="AR13" s="287" t="s">
        <v>512</v>
      </c>
    </row>
    <row r="14" spans="1:46" ht="13.5" customHeight="1">
      <c r="A14" s="267"/>
      <c r="AK14" s="1134" t="s">
        <v>514</v>
      </c>
      <c r="AL14" s="1135"/>
      <c r="AM14" s="1135"/>
      <c r="AN14" s="1136"/>
      <c r="AO14" s="285">
        <v>92539</v>
      </c>
      <c r="AP14" s="285">
        <v>7353</v>
      </c>
      <c r="AQ14" s="286">
        <v>4100</v>
      </c>
      <c r="AR14" s="287">
        <v>79.3</v>
      </c>
    </row>
    <row r="15" spans="1:46" ht="13.5" customHeight="1">
      <c r="A15" s="267"/>
      <c r="AK15" s="1134" t="s">
        <v>515</v>
      </c>
      <c r="AL15" s="1135"/>
      <c r="AM15" s="1135"/>
      <c r="AN15" s="1136"/>
      <c r="AO15" s="285">
        <v>70886</v>
      </c>
      <c r="AP15" s="285">
        <v>5632</v>
      </c>
      <c r="AQ15" s="286">
        <v>1979</v>
      </c>
      <c r="AR15" s="287">
        <v>184.6</v>
      </c>
    </row>
    <row r="16" spans="1:46" ht="14">
      <c r="A16" s="267"/>
      <c r="AK16" s="1137" t="s">
        <v>516</v>
      </c>
      <c r="AL16" s="1138"/>
      <c r="AM16" s="1138"/>
      <c r="AN16" s="1139"/>
      <c r="AO16" s="285">
        <v>-120397</v>
      </c>
      <c r="AP16" s="285">
        <v>-9566</v>
      </c>
      <c r="AQ16" s="286">
        <v>-8950</v>
      </c>
      <c r="AR16" s="287">
        <v>6.9</v>
      </c>
    </row>
    <row r="17" spans="1:46" ht="14">
      <c r="A17" s="267"/>
      <c r="AK17" s="1137" t="s">
        <v>187</v>
      </c>
      <c r="AL17" s="1138"/>
      <c r="AM17" s="1138"/>
      <c r="AN17" s="1139"/>
      <c r="AO17" s="285">
        <v>1840112</v>
      </c>
      <c r="AP17" s="285">
        <v>146203</v>
      </c>
      <c r="AQ17" s="286">
        <v>112428</v>
      </c>
      <c r="AR17" s="287">
        <v>30</v>
      </c>
    </row>
    <row r="18" spans="1:46" ht="14">
      <c r="A18" s="267"/>
      <c r="AQ18" s="288"/>
      <c r="AR18" s="288"/>
    </row>
    <row r="19" spans="1:46" ht="14">
      <c r="A19" s="267"/>
      <c r="AK19" s="263" t="s">
        <v>517</v>
      </c>
    </row>
    <row r="20" spans="1:46" ht="14">
      <c r="A20" s="267"/>
      <c r="AK20" s="289"/>
      <c r="AL20" s="290"/>
      <c r="AM20" s="290"/>
      <c r="AN20" s="291"/>
      <c r="AO20" s="292" t="s">
        <v>518</v>
      </c>
      <c r="AP20" s="293" t="s">
        <v>519</v>
      </c>
      <c r="AQ20" s="294" t="s">
        <v>520</v>
      </c>
      <c r="AR20" s="295"/>
    </row>
    <row r="21" spans="1:46" s="268" customFormat="1" ht="14">
      <c r="A21" s="296"/>
      <c r="AK21" s="1131" t="s">
        <v>521</v>
      </c>
      <c r="AL21" s="1132"/>
      <c r="AM21" s="1132"/>
      <c r="AN21" s="1133"/>
      <c r="AO21" s="297">
        <v>12.47</v>
      </c>
      <c r="AP21" s="298">
        <v>10.34</v>
      </c>
      <c r="AQ21" s="299">
        <v>2.13</v>
      </c>
      <c r="AS21" s="300"/>
      <c r="AT21" s="296"/>
    </row>
    <row r="22" spans="1:46" s="268" customFormat="1" ht="14">
      <c r="A22" s="296"/>
      <c r="AK22" s="1131" t="s">
        <v>522</v>
      </c>
      <c r="AL22" s="1132"/>
      <c r="AM22" s="1132"/>
      <c r="AN22" s="1133"/>
      <c r="AO22" s="301">
        <v>97.4</v>
      </c>
      <c r="AP22" s="302">
        <v>96.7</v>
      </c>
      <c r="AQ22" s="303">
        <v>0.7</v>
      </c>
      <c r="AR22" s="288"/>
      <c r="AS22" s="300"/>
      <c r="AT22" s="296"/>
    </row>
    <row r="23" spans="1:46" s="268" customFormat="1" ht="14">
      <c r="A23" s="296"/>
      <c r="AP23" s="288"/>
      <c r="AQ23" s="288"/>
      <c r="AR23" s="288"/>
      <c r="AS23" s="300"/>
      <c r="AT23" s="296"/>
    </row>
    <row r="24" spans="1:46" s="268" customFormat="1" ht="14">
      <c r="A24" s="296"/>
      <c r="AP24" s="288"/>
      <c r="AQ24" s="288"/>
      <c r="AR24" s="288"/>
      <c r="AS24" s="300"/>
      <c r="AT24" s="296"/>
    </row>
    <row r="25" spans="1:46" s="268" customFormat="1" ht="14">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ht="14">
      <c r="A26" s="268" t="s">
        <v>523</v>
      </c>
      <c r="AP26" s="288"/>
      <c r="AQ26" s="288"/>
      <c r="AR26" s="288"/>
    </row>
    <row r="27" spans="1:46" ht="14">
      <c r="A27" s="308"/>
      <c r="AS27" s="263"/>
      <c r="AT27" s="263"/>
    </row>
    <row r="28" spans="1:46" ht="17">
      <c r="A28" s="264" t="s">
        <v>524</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ht="14">
      <c r="A29" s="267"/>
      <c r="AK29" s="268" t="s">
        <v>525</v>
      </c>
      <c r="AL29" s="268"/>
      <c r="AM29" s="268"/>
      <c r="AN29" s="268"/>
      <c r="AS29" s="310"/>
    </row>
    <row r="30" spans="1:46" ht="14">
      <c r="A30" s="267"/>
      <c r="AK30" s="270"/>
      <c r="AL30" s="271"/>
      <c r="AM30" s="271"/>
      <c r="AN30" s="272"/>
      <c r="AO30" s="1120" t="s">
        <v>503</v>
      </c>
      <c r="AP30" s="273"/>
      <c r="AQ30" s="274" t="s">
        <v>504</v>
      </c>
      <c r="AR30" s="275"/>
    </row>
    <row r="31" spans="1:46" ht="14">
      <c r="A31" s="267"/>
      <c r="AK31" s="276"/>
      <c r="AL31" s="277"/>
      <c r="AM31" s="277"/>
      <c r="AN31" s="278"/>
      <c r="AO31" s="1121"/>
      <c r="AP31" s="279" t="s">
        <v>505</v>
      </c>
      <c r="AQ31" s="280" t="s">
        <v>506</v>
      </c>
      <c r="AR31" s="281" t="s">
        <v>507</v>
      </c>
    </row>
    <row r="32" spans="1:46" ht="27" customHeight="1">
      <c r="A32" s="267"/>
      <c r="AK32" s="1122" t="s">
        <v>526</v>
      </c>
      <c r="AL32" s="1123"/>
      <c r="AM32" s="1123"/>
      <c r="AN32" s="1124"/>
      <c r="AO32" s="311">
        <v>1584611</v>
      </c>
      <c r="AP32" s="311">
        <v>125903</v>
      </c>
      <c r="AQ32" s="312">
        <v>52443</v>
      </c>
      <c r="AR32" s="313">
        <v>140.1</v>
      </c>
    </row>
    <row r="33" spans="1:46" ht="13.5" customHeight="1">
      <c r="A33" s="267"/>
      <c r="AK33" s="1122" t="s">
        <v>527</v>
      </c>
      <c r="AL33" s="1123"/>
      <c r="AM33" s="1123"/>
      <c r="AN33" s="1124"/>
      <c r="AO33" s="311" t="s">
        <v>512</v>
      </c>
      <c r="AP33" s="311" t="s">
        <v>512</v>
      </c>
      <c r="AQ33" s="312" t="s">
        <v>512</v>
      </c>
      <c r="AR33" s="313" t="s">
        <v>512</v>
      </c>
    </row>
    <row r="34" spans="1:46" ht="27" customHeight="1">
      <c r="A34" s="267"/>
      <c r="AK34" s="1122" t="s">
        <v>528</v>
      </c>
      <c r="AL34" s="1123"/>
      <c r="AM34" s="1123"/>
      <c r="AN34" s="1124"/>
      <c r="AO34" s="311" t="s">
        <v>512</v>
      </c>
      <c r="AP34" s="311" t="s">
        <v>512</v>
      </c>
      <c r="AQ34" s="312" t="s">
        <v>512</v>
      </c>
      <c r="AR34" s="313" t="s">
        <v>512</v>
      </c>
    </row>
    <row r="35" spans="1:46" ht="27" customHeight="1">
      <c r="A35" s="267"/>
      <c r="AK35" s="1122" t="s">
        <v>529</v>
      </c>
      <c r="AL35" s="1123"/>
      <c r="AM35" s="1123"/>
      <c r="AN35" s="1124"/>
      <c r="AO35" s="311">
        <v>145576</v>
      </c>
      <c r="AP35" s="311">
        <v>11567</v>
      </c>
      <c r="AQ35" s="312">
        <v>14640</v>
      </c>
      <c r="AR35" s="313">
        <v>-21</v>
      </c>
    </row>
    <row r="36" spans="1:46" ht="27" customHeight="1">
      <c r="A36" s="267"/>
      <c r="AK36" s="1122" t="s">
        <v>530</v>
      </c>
      <c r="AL36" s="1123"/>
      <c r="AM36" s="1123"/>
      <c r="AN36" s="1124"/>
      <c r="AO36" s="311" t="s">
        <v>512</v>
      </c>
      <c r="AP36" s="311" t="s">
        <v>512</v>
      </c>
      <c r="AQ36" s="312">
        <v>3738</v>
      </c>
      <c r="AR36" s="313" t="s">
        <v>512</v>
      </c>
    </row>
    <row r="37" spans="1:46" ht="13.5" customHeight="1">
      <c r="A37" s="267"/>
      <c r="AK37" s="1122" t="s">
        <v>531</v>
      </c>
      <c r="AL37" s="1123"/>
      <c r="AM37" s="1123"/>
      <c r="AN37" s="1124"/>
      <c r="AO37" s="311">
        <v>80181</v>
      </c>
      <c r="AP37" s="311">
        <v>6371</v>
      </c>
      <c r="AQ37" s="312">
        <v>1128</v>
      </c>
      <c r="AR37" s="313">
        <v>464.8</v>
      </c>
    </row>
    <row r="38" spans="1:46" ht="27" customHeight="1">
      <c r="A38" s="267"/>
      <c r="AK38" s="1125" t="s">
        <v>532</v>
      </c>
      <c r="AL38" s="1126"/>
      <c r="AM38" s="1126"/>
      <c r="AN38" s="1127"/>
      <c r="AO38" s="314">
        <v>362</v>
      </c>
      <c r="AP38" s="314">
        <v>29</v>
      </c>
      <c r="AQ38" s="315">
        <v>7</v>
      </c>
      <c r="AR38" s="303">
        <v>314.3</v>
      </c>
      <c r="AS38" s="310"/>
    </row>
    <row r="39" spans="1:46" ht="14">
      <c r="A39" s="267"/>
      <c r="AK39" s="1125" t="s">
        <v>533</v>
      </c>
      <c r="AL39" s="1126"/>
      <c r="AM39" s="1126"/>
      <c r="AN39" s="1127"/>
      <c r="AO39" s="311">
        <v>-53924</v>
      </c>
      <c r="AP39" s="311">
        <v>-4284</v>
      </c>
      <c r="AQ39" s="312">
        <v>-2426</v>
      </c>
      <c r="AR39" s="313">
        <v>76.599999999999994</v>
      </c>
      <c r="AS39" s="310"/>
    </row>
    <row r="40" spans="1:46" ht="27" customHeight="1">
      <c r="A40" s="267"/>
      <c r="AK40" s="1122" t="s">
        <v>534</v>
      </c>
      <c r="AL40" s="1123"/>
      <c r="AM40" s="1123"/>
      <c r="AN40" s="1124"/>
      <c r="AO40" s="311">
        <v>-1081832</v>
      </c>
      <c r="AP40" s="311">
        <v>-85955</v>
      </c>
      <c r="AQ40" s="312">
        <v>-48318</v>
      </c>
      <c r="AR40" s="313">
        <v>77.900000000000006</v>
      </c>
      <c r="AS40" s="310"/>
    </row>
    <row r="41" spans="1:46" ht="14">
      <c r="A41" s="267"/>
      <c r="AK41" s="1128" t="s">
        <v>297</v>
      </c>
      <c r="AL41" s="1129"/>
      <c r="AM41" s="1129"/>
      <c r="AN41" s="1130"/>
      <c r="AO41" s="311">
        <v>674974</v>
      </c>
      <c r="AP41" s="311">
        <v>53629</v>
      </c>
      <c r="AQ41" s="312">
        <v>21212</v>
      </c>
      <c r="AR41" s="313">
        <v>152.80000000000001</v>
      </c>
      <c r="AS41" s="310"/>
    </row>
    <row r="42" spans="1:46" ht="14">
      <c r="A42" s="267"/>
      <c r="AK42" s="316" t="s">
        <v>535</v>
      </c>
      <c r="AQ42" s="288"/>
      <c r="AR42" s="288"/>
      <c r="AS42" s="310"/>
    </row>
    <row r="43" spans="1:46" ht="14">
      <c r="A43" s="267"/>
      <c r="AP43" s="317"/>
      <c r="AQ43" s="288"/>
      <c r="AS43" s="310"/>
    </row>
    <row r="44" spans="1:46" ht="14">
      <c r="A44" s="267"/>
      <c r="AQ44" s="288"/>
    </row>
    <row r="45" spans="1:46" ht="14">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ht="14">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c r="A47" s="320" t="s">
        <v>536</v>
      </c>
    </row>
    <row r="48" spans="1:46" ht="14">
      <c r="A48" s="267"/>
      <c r="AK48" s="321" t="s">
        <v>537</v>
      </c>
      <c r="AL48" s="321"/>
      <c r="AM48" s="321"/>
      <c r="AN48" s="321"/>
      <c r="AO48" s="321"/>
      <c r="AP48" s="321"/>
      <c r="AQ48" s="322"/>
      <c r="AR48" s="321"/>
    </row>
    <row r="49" spans="1:44" ht="13.5" customHeight="1">
      <c r="A49" s="267"/>
      <c r="AK49" s="323"/>
      <c r="AL49" s="324"/>
      <c r="AM49" s="1115" t="s">
        <v>503</v>
      </c>
      <c r="AN49" s="1117" t="s">
        <v>538</v>
      </c>
      <c r="AO49" s="1118"/>
      <c r="AP49" s="1118"/>
      <c r="AQ49" s="1118"/>
      <c r="AR49" s="1119"/>
    </row>
    <row r="50" spans="1:44" ht="15">
      <c r="A50" s="267"/>
      <c r="AK50" s="325"/>
      <c r="AL50" s="326"/>
      <c r="AM50" s="1116"/>
      <c r="AN50" s="327" t="s">
        <v>539</v>
      </c>
      <c r="AO50" s="328" t="s">
        <v>540</v>
      </c>
      <c r="AP50" s="329" t="s">
        <v>541</v>
      </c>
      <c r="AQ50" s="330" t="s">
        <v>542</v>
      </c>
      <c r="AR50" s="331" t="s">
        <v>543</v>
      </c>
    </row>
    <row r="51" spans="1:44" ht="14">
      <c r="A51" s="267"/>
      <c r="AK51" s="323" t="s">
        <v>544</v>
      </c>
      <c r="AL51" s="324"/>
      <c r="AM51" s="332">
        <v>1123269</v>
      </c>
      <c r="AN51" s="333">
        <v>84361</v>
      </c>
      <c r="AO51" s="334">
        <v>-3.1</v>
      </c>
      <c r="AP51" s="335">
        <v>91837</v>
      </c>
      <c r="AQ51" s="336">
        <v>11</v>
      </c>
      <c r="AR51" s="337">
        <v>-14.1</v>
      </c>
    </row>
    <row r="52" spans="1:44" ht="14">
      <c r="A52" s="267"/>
      <c r="AK52" s="338"/>
      <c r="AL52" s="339" t="s">
        <v>545</v>
      </c>
      <c r="AM52" s="340">
        <v>865645</v>
      </c>
      <c r="AN52" s="341">
        <v>65013</v>
      </c>
      <c r="AO52" s="342">
        <v>12</v>
      </c>
      <c r="AP52" s="343">
        <v>54439</v>
      </c>
      <c r="AQ52" s="344">
        <v>21.7</v>
      </c>
      <c r="AR52" s="345">
        <v>-9.6999999999999993</v>
      </c>
    </row>
    <row r="53" spans="1:44" ht="14">
      <c r="A53" s="267"/>
      <c r="AK53" s="323" t="s">
        <v>546</v>
      </c>
      <c r="AL53" s="324"/>
      <c r="AM53" s="332">
        <v>904855</v>
      </c>
      <c r="AN53" s="333">
        <v>68748</v>
      </c>
      <c r="AO53" s="334">
        <v>-18.5</v>
      </c>
      <c r="AP53" s="335">
        <v>75972</v>
      </c>
      <c r="AQ53" s="336">
        <v>-17.3</v>
      </c>
      <c r="AR53" s="337">
        <v>-1.2</v>
      </c>
    </row>
    <row r="54" spans="1:44" ht="14">
      <c r="A54" s="267"/>
      <c r="AK54" s="338"/>
      <c r="AL54" s="339" t="s">
        <v>545</v>
      </c>
      <c r="AM54" s="340">
        <v>541989</v>
      </c>
      <c r="AN54" s="341">
        <v>41178</v>
      </c>
      <c r="AO54" s="342">
        <v>-36.700000000000003</v>
      </c>
      <c r="AP54" s="343">
        <v>40712</v>
      </c>
      <c r="AQ54" s="344">
        <v>-25.2</v>
      </c>
      <c r="AR54" s="345">
        <v>-11.5</v>
      </c>
    </row>
    <row r="55" spans="1:44" ht="14">
      <c r="A55" s="267"/>
      <c r="AK55" s="323" t="s">
        <v>547</v>
      </c>
      <c r="AL55" s="324"/>
      <c r="AM55" s="332">
        <v>1252015</v>
      </c>
      <c r="AN55" s="333">
        <v>96569</v>
      </c>
      <c r="AO55" s="334">
        <v>40.5</v>
      </c>
      <c r="AP55" s="335">
        <v>79466</v>
      </c>
      <c r="AQ55" s="336">
        <v>4.5999999999999996</v>
      </c>
      <c r="AR55" s="337">
        <v>35.9</v>
      </c>
    </row>
    <row r="56" spans="1:44" ht="14">
      <c r="A56" s="267"/>
      <c r="AK56" s="338"/>
      <c r="AL56" s="339" t="s">
        <v>545</v>
      </c>
      <c r="AM56" s="340">
        <v>722544</v>
      </c>
      <c r="AN56" s="341">
        <v>55730</v>
      </c>
      <c r="AO56" s="342">
        <v>35.299999999999997</v>
      </c>
      <c r="AP56" s="343">
        <v>44645</v>
      </c>
      <c r="AQ56" s="344">
        <v>9.6999999999999993</v>
      </c>
      <c r="AR56" s="345">
        <v>25.6</v>
      </c>
    </row>
    <row r="57" spans="1:44" ht="14">
      <c r="A57" s="267"/>
      <c r="AK57" s="323" t="s">
        <v>548</v>
      </c>
      <c r="AL57" s="324"/>
      <c r="AM57" s="332">
        <v>1906384</v>
      </c>
      <c r="AN57" s="333">
        <v>149029</v>
      </c>
      <c r="AO57" s="334">
        <v>54.3</v>
      </c>
      <c r="AP57" s="335">
        <v>90072</v>
      </c>
      <c r="AQ57" s="336">
        <v>13.3</v>
      </c>
      <c r="AR57" s="337">
        <v>41</v>
      </c>
    </row>
    <row r="58" spans="1:44" ht="14">
      <c r="A58" s="267"/>
      <c r="AK58" s="338"/>
      <c r="AL58" s="339" t="s">
        <v>545</v>
      </c>
      <c r="AM58" s="340">
        <v>1020117</v>
      </c>
      <c r="AN58" s="341">
        <v>79746</v>
      </c>
      <c r="AO58" s="342">
        <v>43.1</v>
      </c>
      <c r="AP58" s="343">
        <v>46083</v>
      </c>
      <c r="AQ58" s="344">
        <v>3.2</v>
      </c>
      <c r="AR58" s="345">
        <v>39.9</v>
      </c>
    </row>
    <row r="59" spans="1:44" ht="14">
      <c r="A59" s="267"/>
      <c r="AK59" s="323" t="s">
        <v>549</v>
      </c>
      <c r="AL59" s="324"/>
      <c r="AM59" s="332">
        <v>2077639</v>
      </c>
      <c r="AN59" s="333">
        <v>165075</v>
      </c>
      <c r="AO59" s="334">
        <v>10.8</v>
      </c>
      <c r="AP59" s="335">
        <v>88328</v>
      </c>
      <c r="AQ59" s="336">
        <v>-1.9</v>
      </c>
      <c r="AR59" s="337">
        <v>12.7</v>
      </c>
    </row>
    <row r="60" spans="1:44" ht="14">
      <c r="A60" s="267"/>
      <c r="AK60" s="338"/>
      <c r="AL60" s="339" t="s">
        <v>545</v>
      </c>
      <c r="AM60" s="340">
        <v>1447474</v>
      </c>
      <c r="AN60" s="341">
        <v>115007</v>
      </c>
      <c r="AO60" s="342">
        <v>44.2</v>
      </c>
      <c r="AP60" s="343">
        <v>49013</v>
      </c>
      <c r="AQ60" s="344">
        <v>6.4</v>
      </c>
      <c r="AR60" s="345">
        <v>37.799999999999997</v>
      </c>
    </row>
    <row r="61" spans="1:44" ht="14">
      <c r="A61" s="267"/>
      <c r="AK61" s="323" t="s">
        <v>550</v>
      </c>
      <c r="AL61" s="346"/>
      <c r="AM61" s="332">
        <v>1452832</v>
      </c>
      <c r="AN61" s="333">
        <v>112756</v>
      </c>
      <c r="AO61" s="334">
        <v>16.8</v>
      </c>
      <c r="AP61" s="335">
        <v>85135</v>
      </c>
      <c r="AQ61" s="347">
        <v>1.9</v>
      </c>
      <c r="AR61" s="337">
        <v>14.9</v>
      </c>
    </row>
    <row r="62" spans="1:44" ht="14">
      <c r="A62" s="267"/>
      <c r="AK62" s="338"/>
      <c r="AL62" s="339" t="s">
        <v>545</v>
      </c>
      <c r="AM62" s="340">
        <v>919554</v>
      </c>
      <c r="AN62" s="341">
        <v>71335</v>
      </c>
      <c r="AO62" s="342">
        <v>19.600000000000001</v>
      </c>
      <c r="AP62" s="343">
        <v>46978</v>
      </c>
      <c r="AQ62" s="344">
        <v>3.2</v>
      </c>
      <c r="AR62" s="345">
        <v>16.399999999999999</v>
      </c>
    </row>
    <row r="63" spans="1:44" ht="14">
      <c r="A63" s="267"/>
    </row>
    <row r="64" spans="1:44" ht="14">
      <c r="A64" s="267"/>
    </row>
    <row r="65" spans="1:46" ht="14">
      <c r="A65" s="267"/>
    </row>
    <row r="66" spans="1:46" ht="14">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c r="AS67" s="263"/>
      <c r="AT67" s="263"/>
    </row>
    <row r="70" spans="1:46" ht="14" hidden="1"/>
    <row r="71" spans="1:46" ht="14" hidden="1"/>
    <row r="72" spans="1:46" ht="14" hidden="1"/>
    <row r="73" spans="1:46" ht="14" hidden="1"/>
    <row r="74" spans="1:46" ht="14" hidden="1"/>
  </sheetData>
  <sheetProtection algorithmName="SHA-512" hashValue="BCqLevUADOyFAVO3vnpF1OVmX33HGU1ozXeu4CL80SNhaiBe5QcuIStqVNY4UvBeRA9StYnWv0MMakRku36k3g==" saltValue="4D8mpKxO/dGhNM97rhYx+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4"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baseColWidth="10" defaultColWidth="0" defaultRowHeight="13.5" customHeight="1" zeroHeight="1"/>
  <cols>
    <col min="1" max="125" width="2.5" style="262" customWidth="1"/>
    <col min="126" max="16384" width="9" style="261" hidden="1"/>
  </cols>
  <sheetData>
    <row r="1" spans="2:125" ht="13.5" customHeight="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ht="14">
      <c r="B2" s="261"/>
      <c r="DG2" s="261"/>
    </row>
    <row r="3" spans="2:125" ht="14">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ht="14"/>
    <row r="5" spans="2:125" ht="14"/>
    <row r="6" spans="2:125" ht="14"/>
    <row r="7" spans="2:125" ht="14"/>
    <row r="8" spans="2:125" ht="14"/>
    <row r="9" spans="2:125" ht="14">
      <c r="DU9" s="261"/>
    </row>
    <row r="10" spans="2:125" ht="14"/>
    <row r="11" spans="2:125" ht="14"/>
    <row r="12" spans="2:125" ht="14"/>
    <row r="13" spans="2:125" ht="14"/>
    <row r="14" spans="2:125" ht="14"/>
    <row r="15" spans="2:125" ht="14"/>
    <row r="16" spans="2:125" ht="14"/>
    <row r="17" spans="125:125" ht="14">
      <c r="DU17" s="261"/>
    </row>
    <row r="18" spans="125:125" ht="14"/>
    <row r="19" spans="125:125" ht="14"/>
    <row r="20" spans="125:125" ht="14">
      <c r="DU20" s="261"/>
    </row>
    <row r="21" spans="125:125" ht="14">
      <c r="DU21" s="261"/>
    </row>
    <row r="22" spans="125:125" ht="14"/>
    <row r="23" spans="125:125" ht="14"/>
    <row r="24" spans="125:125" ht="14"/>
    <row r="25" spans="125:125" ht="14"/>
    <row r="26" spans="125:125" ht="14"/>
    <row r="27" spans="125:125" ht="14"/>
    <row r="28" spans="125:125" ht="14">
      <c r="DU28" s="261"/>
    </row>
    <row r="29" spans="125:125" ht="14"/>
    <row r="30" spans="125:125" ht="14"/>
    <row r="31" spans="125:125" ht="14"/>
    <row r="32" spans="125:125" ht="14"/>
    <row r="33" spans="2:125" ht="14">
      <c r="B33" s="261"/>
      <c r="G33" s="261"/>
      <c r="I33" s="261"/>
    </row>
    <row r="34" spans="2:125" ht="14">
      <c r="C34" s="261"/>
      <c r="P34" s="261"/>
      <c r="DE34" s="261"/>
      <c r="DH34" s="261"/>
    </row>
    <row r="35" spans="2:125" ht="14">
      <c r="D35" s="261"/>
      <c r="E35" s="261"/>
      <c r="DG35" s="261"/>
      <c r="DJ35" s="261"/>
      <c r="DP35" s="261"/>
      <c r="DQ35" s="261"/>
      <c r="DR35" s="261"/>
      <c r="DS35" s="261"/>
      <c r="DT35" s="261"/>
      <c r="DU35" s="261"/>
    </row>
    <row r="36" spans="2:125" ht="14">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ht="14">
      <c r="DU37" s="261"/>
    </row>
    <row r="38" spans="2:125" ht="14">
      <c r="DT38" s="261"/>
      <c r="DU38" s="261"/>
    </row>
    <row r="39" spans="2:125" ht="14"/>
    <row r="40" spans="2:125" ht="14">
      <c r="DH40" s="261"/>
    </row>
    <row r="41" spans="2:125" ht="14">
      <c r="DE41" s="261"/>
    </row>
    <row r="42" spans="2:125" ht="14">
      <c r="DG42" s="261"/>
      <c r="DJ42" s="261"/>
    </row>
    <row r="43" spans="2:125" ht="14">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ht="14">
      <c r="DU44" s="261"/>
    </row>
    <row r="45" spans="2:125" ht="14"/>
    <row r="46" spans="2:125" ht="14"/>
    <row r="47" spans="2:125" ht="14"/>
    <row r="48" spans="2:125" ht="14">
      <c r="DT48" s="261"/>
      <c r="DU48" s="261"/>
    </row>
    <row r="49" spans="120:125" ht="14">
      <c r="DU49" s="261"/>
    </row>
    <row r="50" spans="120:125" ht="14">
      <c r="DU50" s="261"/>
    </row>
    <row r="51" spans="120:125" ht="14">
      <c r="DP51" s="261"/>
      <c r="DQ51" s="261"/>
      <c r="DR51" s="261"/>
      <c r="DS51" s="261"/>
      <c r="DT51" s="261"/>
      <c r="DU51" s="261"/>
    </row>
    <row r="52" spans="120:125" ht="14"/>
    <row r="53" spans="120:125" ht="14"/>
    <row r="54" spans="120:125" ht="14">
      <c r="DU54" s="261"/>
    </row>
    <row r="55" spans="120:125" ht="14"/>
    <row r="56" spans="120:125" ht="14"/>
    <row r="57" spans="120:125" ht="14"/>
    <row r="58" spans="120:125" ht="14">
      <c r="DU58" s="261"/>
    </row>
    <row r="59" spans="120:125" ht="14"/>
    <row r="60" spans="120:125" ht="14"/>
    <row r="61" spans="120:125" ht="14"/>
    <row r="62" spans="120:125" ht="14"/>
    <row r="63" spans="120:125" ht="14">
      <c r="DU63" s="261"/>
    </row>
    <row r="64" spans="120:125" ht="14">
      <c r="DT64" s="261"/>
      <c r="DU64" s="261"/>
    </row>
    <row r="65" spans="123:125" ht="14"/>
    <row r="66" spans="123:125" ht="14"/>
    <row r="67" spans="123:125" ht="14"/>
    <row r="68" spans="123:125" ht="14"/>
    <row r="69" spans="123:125" ht="14">
      <c r="DS69" s="261"/>
      <c r="DT69" s="261"/>
      <c r="DU69" s="261"/>
    </row>
    <row r="70" spans="123:125" ht="14"/>
    <row r="71" spans="123:125" ht="14"/>
    <row r="72" spans="123:125" ht="14"/>
    <row r="73" spans="123:125" ht="14"/>
    <row r="74" spans="123:125" ht="14"/>
    <row r="75" spans="123:125" ht="14"/>
    <row r="76" spans="123:125" ht="14"/>
    <row r="77" spans="123:125" ht="14"/>
    <row r="78" spans="123:125" ht="14"/>
    <row r="79" spans="123:125" ht="14"/>
    <row r="80" spans="123:125" ht="14"/>
    <row r="81" spans="116:125" ht="14"/>
    <row r="82" spans="116:125" ht="14">
      <c r="DL82" s="261"/>
    </row>
    <row r="83" spans="116:125" ht="14">
      <c r="DM83" s="261"/>
      <c r="DN83" s="261"/>
      <c r="DO83" s="261"/>
      <c r="DP83" s="261"/>
      <c r="DQ83" s="261"/>
      <c r="DR83" s="261"/>
      <c r="DS83" s="261"/>
      <c r="DT83" s="261"/>
      <c r="DU83" s="261"/>
    </row>
    <row r="84" spans="116:125" ht="14"/>
    <row r="85" spans="116:125" ht="14"/>
    <row r="86" spans="116:125" ht="14"/>
    <row r="87" spans="116:125" ht="14"/>
    <row r="88" spans="116:125" ht="14">
      <c r="DU88" s="261"/>
    </row>
    <row r="89" spans="116:125" ht="14"/>
    <row r="90" spans="116:125" ht="14"/>
    <row r="91" spans="116:125" ht="14"/>
    <row r="92" spans="116:125" ht="13.5" customHeight="1"/>
    <row r="93" spans="116:125" ht="13.5" customHeight="1"/>
    <row r="94" spans="116:125" ht="13.5" customHeight="1">
      <c r="DS94" s="261"/>
      <c r="DT94" s="261"/>
      <c r="DU94" s="261"/>
    </row>
    <row r="95" spans="116:125" ht="13.5" customHeight="1">
      <c r="DU95" s="261"/>
    </row>
    <row r="96" spans="116:125" ht="13.5" customHeight="1"/>
    <row r="97" spans="124:125" ht="13.5" customHeight="1"/>
    <row r="98" spans="124:125" ht="13.5" customHeight="1"/>
    <row r="99" spans="124:125" ht="13.5" customHeight="1"/>
    <row r="100" spans="124:125" ht="13.5" customHeight="1"/>
    <row r="101" spans="124:125" ht="13.5" customHeight="1">
      <c r="DU101" s="261"/>
    </row>
    <row r="102" spans="124:125" ht="13.5" customHeight="1"/>
    <row r="103" spans="124:125" ht="13.5" customHeight="1"/>
    <row r="104" spans="124:125" ht="13.5" customHeight="1">
      <c r="DT104" s="261"/>
      <c r="DU104" s="26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1" t="s">
        <v>552</v>
      </c>
    </row>
    <row r="121" spans="125:125" ht="13.5" hidden="1" customHeight="1">
      <c r="DU121" s="261"/>
    </row>
  </sheetData>
  <sheetProtection algorithmName="SHA-512" hashValue="+VnxqJi9iVdB4JtQZ0AuPnLrlJ/3sUR2n3p4AQUGiix5b6IvC4p3zJtBvwPBNQfGA0QXbTL+1sBj/aJ6zDpWBg==" saltValue="Y/ANQNFAH20X1X37Q5eZh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baseColWidth="10" defaultColWidth="0" defaultRowHeight="13.5" customHeight="1" zeroHeight="1"/>
  <cols>
    <col min="1" max="125" width="2.5" style="262" customWidth="1"/>
    <col min="126" max="142" width="0" style="261" hidden="1" customWidth="1"/>
    <col min="143" max="16384" width="9" style="261" hidden="1"/>
  </cols>
  <sheetData>
    <row r="1" spans="1:125" ht="13.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4">
      <c r="B2" s="261"/>
      <c r="T2" s="261"/>
    </row>
    <row r="3" spans="1:125" ht="14">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ht="14"/>
    <row r="5" spans="1:125" ht="14"/>
    <row r="6" spans="1:125" ht="14"/>
    <row r="7" spans="1:125" ht="14"/>
    <row r="8" spans="1:125" ht="14"/>
    <row r="9" spans="1:125" ht="14"/>
    <row r="10" spans="1:125" ht="14"/>
    <row r="11" spans="1:125" ht="14"/>
    <row r="12" spans="1:125" ht="14"/>
    <row r="13" spans="1:125" ht="14"/>
    <row r="14" spans="1:125" ht="14"/>
    <row r="15" spans="1:125" ht="14"/>
    <row r="16" spans="1:125" ht="14"/>
    <row r="17" ht="14"/>
    <row r="18" ht="14"/>
    <row r="19" ht="14"/>
    <row r="20" ht="14"/>
    <row r="21" ht="14"/>
    <row r="22" ht="14"/>
    <row r="23" ht="14"/>
    <row r="24" ht="14"/>
    <row r="25" ht="14"/>
    <row r="26" ht="14"/>
    <row r="27" ht="14"/>
    <row r="28" ht="14"/>
    <row r="29" ht="14"/>
    <row r="30" ht="14"/>
    <row r="31" ht="14"/>
    <row r="32" ht="14"/>
    <row r="33" spans="2:125" ht="14">
      <c r="B33" s="261"/>
      <c r="G33" s="261"/>
      <c r="I33" s="261"/>
    </row>
    <row r="34" spans="2:125" ht="14">
      <c r="C34" s="261"/>
      <c r="P34" s="261"/>
      <c r="R34" s="261"/>
      <c r="U34" s="261"/>
    </row>
    <row r="35" spans="2:125" ht="14">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ht="14">
      <c r="F36" s="261"/>
      <c r="H36" s="261"/>
      <c r="J36" s="261"/>
      <c r="K36" s="261"/>
      <c r="L36" s="261"/>
      <c r="M36" s="261"/>
      <c r="N36" s="261"/>
      <c r="O36" s="261"/>
      <c r="Q36" s="261"/>
      <c r="S36" s="261"/>
      <c r="V36" s="261"/>
    </row>
    <row r="37" spans="2:125" ht="14"/>
    <row r="38" spans="2:125" ht="14"/>
    <row r="39" spans="2:125" ht="14"/>
    <row r="40" spans="2:125" ht="14">
      <c r="U40" s="261"/>
    </row>
    <row r="41" spans="2:125" ht="14">
      <c r="R41" s="261"/>
    </row>
    <row r="42" spans="2:125" ht="14">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ht="14">
      <c r="Q43" s="261"/>
      <c r="S43" s="261"/>
      <c r="V43" s="261"/>
    </row>
    <row r="44" spans="2:125" ht="14"/>
    <row r="45" spans="2:125" ht="14"/>
    <row r="46" spans="2:125" ht="14"/>
    <row r="47" spans="2:125" ht="14"/>
    <row r="48" spans="2:125" ht="14"/>
    <row r="49" ht="14"/>
    <row r="50" ht="14"/>
    <row r="51" ht="14"/>
    <row r="52" ht="14"/>
    <row r="53" ht="14"/>
    <row r="54" ht="14"/>
    <row r="55" ht="14"/>
    <row r="56" ht="14"/>
    <row r="57" ht="14"/>
    <row r="58" ht="14"/>
    <row r="59" ht="14"/>
    <row r="60" ht="14"/>
    <row r="61" ht="14"/>
    <row r="62" ht="14"/>
    <row r="63" ht="14"/>
    <row r="64" ht="14"/>
    <row r="65" ht="14"/>
    <row r="66" ht="14"/>
    <row r="67" ht="14"/>
    <row r="68" ht="14"/>
    <row r="69" ht="14"/>
    <row r="70" ht="14"/>
    <row r="71" ht="14"/>
    <row r="72" ht="14"/>
    <row r="73" ht="14"/>
    <row r="74" ht="14"/>
    <row r="75" ht="14"/>
    <row r="76" ht="14"/>
    <row r="77" ht="14"/>
    <row r="78" ht="14"/>
    <row r="79" ht="14"/>
    <row r="80" ht="14"/>
    <row r="81" ht="14"/>
    <row r="82" ht="14"/>
    <row r="83" ht="14"/>
    <row r="84" ht="14"/>
    <row r="85" ht="14"/>
    <row r="86" ht="14"/>
    <row r="87" ht="14"/>
    <row r="88" ht="14"/>
    <row r="89" ht="14"/>
    <row r="90" ht="14"/>
    <row r="91" ht="14"/>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2" t="s">
        <v>553</v>
      </c>
    </row>
  </sheetData>
  <sheetProtection algorithmName="SHA-512" hashValue="m9Y5siWJ9y/w8qY+BXR12gxSUvMl13wt6RVbgu9lZBr5dpFEtaWtYa7Pim/aDcMav1oY8JbsW5AYGd64gSw29w==" saltValue="x6A8xlrPuK36rmbIfvkmW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baseColWidth="10" defaultColWidth="0" defaultRowHeight="13.5" customHeight="1" zeroHeight="1"/>
  <cols>
    <col min="1" max="1" width="8.164062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140" t="s">
        <v>3</v>
      </c>
      <c r="D47" s="1140"/>
      <c r="E47" s="1141"/>
      <c r="F47" s="11">
        <v>24.53</v>
      </c>
      <c r="G47" s="12">
        <v>26.25</v>
      </c>
      <c r="H47" s="12">
        <v>34.270000000000003</v>
      </c>
      <c r="I47" s="12">
        <v>36.99</v>
      </c>
      <c r="J47" s="13">
        <v>38.26</v>
      </c>
    </row>
    <row r="48" spans="2:10" ht="57.75" customHeight="1">
      <c r="B48" s="14"/>
      <c r="C48" s="1142" t="s">
        <v>4</v>
      </c>
      <c r="D48" s="1142"/>
      <c r="E48" s="1143"/>
      <c r="F48" s="15">
        <v>4.7</v>
      </c>
      <c r="G48" s="16">
        <v>7.76</v>
      </c>
      <c r="H48" s="16">
        <v>6.66</v>
      </c>
      <c r="I48" s="16">
        <v>5.6</v>
      </c>
      <c r="J48" s="17">
        <v>4.4800000000000004</v>
      </c>
    </row>
    <row r="49" spans="2:10" ht="57.75" customHeight="1" thickBot="1">
      <c r="B49" s="18"/>
      <c r="C49" s="1144" t="s">
        <v>5</v>
      </c>
      <c r="D49" s="1144"/>
      <c r="E49" s="1145"/>
      <c r="F49" s="19">
        <v>0.19</v>
      </c>
      <c r="G49" s="20">
        <v>5.12</v>
      </c>
      <c r="H49" s="20">
        <v>6.49</v>
      </c>
      <c r="I49" s="20">
        <v>2.9</v>
      </c>
      <c r="J49" s="21" t="s">
        <v>559</v>
      </c>
    </row>
    <row r="50" spans="2:10" ht="13.5" customHeight="1"/>
  </sheetData>
  <sheetProtection algorithmName="SHA-512" hashValue="oEBtI6dVDoGw3po/f200FsTwOxmzR0dC3XOiT6OtW3Uey85VbZVO1Zj/8WOHEcjI9KupfEFhSGjTRBQydh09Lw==" saltValue="tMLyyZLv4NgzddUlxMPQ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賢吾 寺田</cp:lastModifiedBy>
  <cp:lastPrinted>2020-09-23T23:16:42Z</cp:lastPrinted>
  <dcterms:created xsi:type="dcterms:W3CDTF">2020-02-10T06:33:40Z</dcterms:created>
  <dcterms:modified xsi:type="dcterms:W3CDTF">2025-03-05T02:58:28Z</dcterms:modified>
  <cp:category/>
</cp:coreProperties>
</file>