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iterate="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AM36" i="9"/>
  <c r="C36" i="9"/>
  <c r="CO35" i="9"/>
  <c r="AM35" i="9"/>
  <c r="CO34" i="9"/>
  <c r="BW34" i="9"/>
  <c r="BW35" i="9" s="1"/>
  <c r="BW36" i="9" s="1"/>
  <c r="AM34"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<sst xmlns="http://schemas.openxmlformats.org/spreadsheetml/2006/main" count="998" uniqueCount="537">
  <si>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</si>
  <si>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</si>
  <si>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</si>
  <si>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</si>
  <si>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</si>
  <si>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</si>
  <si>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</si>
  <si>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</si>
  <si>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</si>
  <si>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</si>
  <si>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</si>
  <si>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</si>
  <si>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</si>
  <si>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</si>
  <si>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</si>
  <si>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</si>
  <si>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</si>
  <si>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</si>
  <si>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</si>
  <si>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</si>
  <si>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</si>
  <si>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</si>
  <si>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</si>
  <si>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</si>
  <si>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</si>
  <si>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</si>
  <si>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</si>
  <si>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</si>
  <si>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</si>
  <si>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</si>
  <si>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</si>
  <si>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</si>
  <si>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</si>
  <si>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</si>
  <si>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</si>
  <si>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</si>
  <si>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</si>
  <si>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</si>
  <si>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</si>
  <si>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</si>
  <si>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</si>
  <si>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</si>
  <si>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</si>
  <si>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</si>
  <si>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</si>
  <si>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</si>
  <si>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</si>
  <si>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</si>
  <si>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</si>
  <si>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</si>
  <si>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</si>
  <si>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</si>
  <si>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</si>
  <si>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</si>
  <si>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</si>
  <si>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</si>
  <si>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</si>
  <si>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</si>
  <si>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</si>
  <si>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</si>
  <si>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</si>
  <si>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</si>
  <si>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</si>
  <si>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</si>
  <si>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</si>
  <si>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</si>
  <si>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</si>
  <si>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</si>
  <si>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</si>
  <si>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</si>
  <si>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</si>
  <si>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</si>
  <si>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</si>
  <si>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</si>
  <si>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</si>
  <si>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</si>
  <si>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</si>
  <si>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</si>
  <si>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</si>
  <si>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</si>
  <si>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</si>
  <si>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屋久島町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</si>
  <si>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</si>
  <si>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</si>
  <si>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</si>
  <si>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</si>
  <si>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</si>
  <si>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</si>
  <si>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</si>
  <si>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</si>
  <si>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</si>
  <si>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</si>
  <si>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</si>
  <si>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</si>
  <si>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</si>
  <si>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</si>
  <si>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</si>
  <si>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</si>
  <si>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</si>
  <si>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</si>
  <si>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</si>
  <si>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</si>
  <si>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</si>
  <si>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</si>
  <si>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</si>
  <si>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</si>
  <si>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</si>
  <si>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</si>
  <si>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</si>
  <si>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</si>
  <si>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</si>
  <si>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</si>
  <si>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</si>
  <si>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</si>
  <si>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</si>
  <si>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</si>
  <si>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</si>
  <si>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</si>
  <si>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</si>
  <si>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</si>
  <si>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</si>
  <si>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</si>
  <si>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</si>
  <si>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</si>
  <si>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</si>
  <si>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</si>
  <si>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</si>
  <si>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</si>
  <si>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</si>
  <si>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</si>
  <si>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</si>
  <si>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</si>
  <si>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</si>
  <si>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</si>
  <si>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</si>
  <si>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</si>
  <si>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</si>
  <si>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</si>
  <si>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</si>
  <si>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</si>
  <si>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</si>
  <si>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</si>
  <si>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</si>
  <si>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</si>
  <si>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</si>
  <si>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</si>
  <si>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</si>
  <si>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</si>
  <si>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</si>
  <si>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</si>
  <si>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</si>
  <si>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</si>
  <si>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</si>
  <si>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</si>
  <si>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</si>
  <si>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</si>
  <si>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</si>
  <si>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</si>
  <si>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</si>
  <si>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</si>
  <si>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</si>
  <si>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</si>
  <si>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</si>
  <si>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</si>
  <si>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</si>
  <si>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</si>
  <si>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</si>
  <si>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</si>
  <si>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</si>
  <si>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</si>
  <si>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</si>
  <si>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</si>
  <si>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</si>
  <si>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</si>
  <si>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</si>
  <si>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</si>
  <si>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</si>
  <si>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</si>
  <si>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</si>
  <si>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</si>
  <si>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</si>
  <si>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</si>
  <si>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</si>
  <si>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</si>
  <si>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</si>
  <si>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</si>
  <si>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</si>
  <si>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</si>
  <si>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</si>
  <si>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</si>
  <si>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</si>
  <si>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</si>
  <si>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</si>
  <si>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鹿児島県屋久島町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</si>
  <si>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</si>
  <si>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</si>
  <si>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</si>
  <si>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</si>
  <si>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</si>
  <si>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</si>
  <si>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</si>
  <si>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</si>
  <si>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</si>
  <si>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</si>
  <si>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</si>
  <si>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</si>
  <si>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</si>
  <si>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</si>
  <si>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</si>
  <si>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</si>
  <si>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</si>
  <si>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</si>
  <si>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</si>
  <si>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</si>
  <si>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</si>
  <si>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</si>
  <si>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</si>
  <si>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</si>
  <si>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</si>
  <si>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</si>
  <si>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</si>
  <si>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</si>
  <si>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</si>
  <si>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</si>
  <si>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</si>
  <si>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</si>
  <si>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</si>
  <si>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</si>
  <si>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</si>
  <si>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</si>
  <si>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</si>
  <si>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</si>
  <si>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</si>
  <si>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</si>
  <si>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</si>
  <si>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</si>
  <si>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</si>
  <si>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</si>
  <si>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</si>
  <si>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</si>
  <si>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</si>
  <si>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</si>
  <si>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</si>
  <si>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</si>
  <si>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</si>
  <si>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</si>
  <si>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</si>
  <si>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</si>
  <si>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</si>
  <si>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</si>
  <si>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</si>
  <si>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</si>
  <si>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</si>
  <si>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</si>
  <si>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</si>
  <si>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</si>
  <si>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</si>
  <si>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</si>
  <si>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</si>
  <si>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</si>
  <si>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</si>
  <si>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</si>
  <si>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</si>
  <si>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</si>
  <si>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</si>
  <si>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</si>
  <si>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</si>
  <si>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</si>
  <si>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</si>
  <si>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</si>
  <si>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</si>
  <si>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</si>
  <si>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</si>
  <si>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</si>
  <si>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</si>
  <si>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</si>
  <si>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</si>
  <si>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</si>
  <si>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</si>
  <si>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</si>
  <si>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</si>
  <si>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</si>
  <si>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</si>
  <si>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</si>
  <si>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</si>
  <si>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</si>
  <si>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</si>
  <si>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</si>
  <si>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</si>
  <si>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</si>
  <si>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</si>
  <si>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</si>
  <si>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</si>
  <si>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</si>
  <si>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</si>
  <si>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</si>
  <si>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</si>
  <si>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</si>
  <si>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</si>
  <si>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</si>
  <si>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</si>
  <si>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</si>
  <si>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</si>
  <si>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</si>
  <si>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</si>
  <si>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</si>
  <si>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</si>
  <si>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</si>
  <si>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</si>
  <si>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</si>
  <si>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</si>
  <si>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</si>
  <si>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</si>
  <si>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</si>
  <si>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</si>
  <si>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</si>
  <si>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交通</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</si>
  <si>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</si>
  <si>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</si>
  <si>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</si>
  <si>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</si>
  <si>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</si>
  <si>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</si>
  <si>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</si>
  <si>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</si>
  <si>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</si>
  <si>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</si>
  <si>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</si>
  <si>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</si>
  <si>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</si>
  <si>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</si>
  <si>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</si>
  <si>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</si>
  <si>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</si>
  <si>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</si>
  <si>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</si>
  <si>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</si>
  <si>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</si>
  <si>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</si>
  <si>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</si>
  <si>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</si>
  <si>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</si>
  <si>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鹿児島県屋久島町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</si>
  <si>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</si>
  <si>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</si>
  <si>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</si>
  <si>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</si>
  <si>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</si>
  <si>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</si>
  <si>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</si>
  <si>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</si>
  <si>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</si>
  <si>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</si>
  <si>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</si>
  <si>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</si>
  <si>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</si>
  <si>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</si>
  <si>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</si>
  <si>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</si>
  <si>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</si>
  <si>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</si>
  <si>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</si>
  <si>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</si>
  <si>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屋久島町診療所事業特別会計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</si>
  <si>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</si>
  <si>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</si>
  <si>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</si>
  <si>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</si>
  <si>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</si>
  <si>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</si>
  <si>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</si>
  <si>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</si>
  <si>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</si>
  <si>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</si>
  <si>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</si>
  <si>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</si>
  <si>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</si>
  <si>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</si>
  <si>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屋久島町国民健康保険事業特別会計</t>
    <phoneticPr fontId="5"/>
  </si>
  <si>
    <t>屋久島町介護保険事業特別会計</t>
    <phoneticPr fontId="5"/>
  </si>
  <si>
    <t>屋久島町後期高齢者医療事業特別会計</t>
    <phoneticPr fontId="5"/>
  </si>
  <si>
    <t>屋久島町簡易水道事業特別会計</t>
    <phoneticPr fontId="5"/>
  </si>
  <si>
    <t>法非適用企業</t>
    <phoneticPr fontId="5"/>
  </si>
  <si>
    <t>屋久島町農業集落排水事業特別会計</t>
    <phoneticPr fontId="5"/>
  </si>
  <si>
    <t>屋久島町船舶事業特別会計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</si>
  <si>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</si>
  <si>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</si>
  <si>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</si>
  <si>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</si>
  <si>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</si>
  <si>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</si>
  <si>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</si>
  <si>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</si>
  <si>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</si>
  <si>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</si>
  <si>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</si>
  <si>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</si>
  <si>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</si>
  <si>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</si>
  <si>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</si>
  <si>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</si>
  <si>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</si>
  <si>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</si>
  <si>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</si>
  <si>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</si>
  <si>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</si>
  <si>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</si>
  <si>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</si>
  <si>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</si>
  <si>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</si>
  <si>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</si>
  <si>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</si>
  <si>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</si>
  <si>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</si>
  <si>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</si>
  <si>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</si>
  <si>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</si>
  <si>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</si>
  <si>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</si>
  <si>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</si>
  <si>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</si>
  <si>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</si>
  <si>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</si>
  <si>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</si>
  <si>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</si>
  <si>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</si>
  <si>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</si>
  <si>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</si>
  <si>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</si>
  <si>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</si>
  <si>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</si>
  <si>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</si>
  <si>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</si>
  <si>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</si>
  <si>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</si>
  <si>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</si>
  <si>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</si>
  <si>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</si>
  <si>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</si>
  <si>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</si>
  <si>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</si>
  <si>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</si>
  <si>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</si>
  <si>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</si>
  <si>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</si>
  <si>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</si>
  <si>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</si>
  <si>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</si>
  <si>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</si>
  <si>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</si>
  <si>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</si>
  <si>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</si>
  <si>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</si>
  <si>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</si>
  <si>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</si>
  <si>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</si>
  <si>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</si>
  <si>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</si>
  <si>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</si>
  <si>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</si>
  <si>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</si>
  <si>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</si>
  <si>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</si>
  <si>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</si>
  <si>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</si>
  <si>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</si>
  <si>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</si>
  <si>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</si>
  <si>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</si>
  <si>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</si>
  <si>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</si>
  <si>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</si>
  <si>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</si>
  <si>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</si>
  <si>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</si>
  <si>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</si>
  <si>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</si>
  <si>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</si>
  <si>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</si>
  <si>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</si>
  <si>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</si>
  <si>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</si>
  <si>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</si>
  <si>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</si>
  <si>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</si>
  <si>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</si>
  <si>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</si>
  <si>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</si>
  <si>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</si>
  <si>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</si>
  <si>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</si>
  <si>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</si>
  <si>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</si>
  <si>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</si>
  <si>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</si>
  <si>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</si>
  <si>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</si>
  <si>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</si>
  <si>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</si>
  <si>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</si>
  <si>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</si>
  <si>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</si>
  <si>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</si>
  <si>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</si>
  <si>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</si>
  <si>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</si>
  <si>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</si>
  <si>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</si>
  <si>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</si>
  <si>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</si>
  <si>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</si>
  <si>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</si>
  <si>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</si>
  <si>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</si>
  <si>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</si>
  <si>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</si>
  <si>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</si>
  <si>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</si>
  <si>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屋久島町介護保険事業特別会計</t>
  </si>
  <si>
    <t>屋久島町診療所事業特別会計</t>
  </si>
  <si>
    <t>屋久島町国民健康保険事業特別会計</t>
  </si>
  <si>
    <t>屋久島町後期高齢者医療事業特別会計</t>
  </si>
  <si>
    <t>屋久島町簡易水道事業特別会計</t>
  </si>
  <si>
    <t>▲ 0.25</t>
  </si>
  <si>
    <t>屋久島町農業集落排水事業特別会計</t>
  </si>
  <si>
    <t>屋久島町船舶事業特別会計</t>
  </si>
  <si>
    <t>▲ 0.47</t>
  </si>
  <si>
    <t>その他会計（赤字）</t>
  </si>
  <si>
    <t>その他会計（黒字）</t>
  </si>
  <si>
    <t>-</t>
    <phoneticPr fontId="2"/>
  </si>
  <si>
    <t>-</t>
    <phoneticPr fontId="2"/>
  </si>
  <si>
    <t>鹿児島県後期高齢者医療広域連合　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2"/>
  </si>
  <si>
    <t>熊毛地区消防組合　一般会計</t>
    <rPh sb="0" eb="2">
      <t>クマゲ</t>
    </rPh>
    <rPh sb="2" eb="4">
      <t>チク</t>
    </rPh>
    <rPh sb="4" eb="6">
      <t>ショウボウ</t>
    </rPh>
    <rPh sb="6" eb="8">
      <t>クミアイ</t>
    </rPh>
    <rPh sb="9" eb="11">
      <t>イッパン</t>
    </rPh>
    <rPh sb="11" eb="13">
      <t>カイケイ</t>
    </rPh>
    <phoneticPr fontId="2"/>
  </si>
  <si>
    <t>鹿児島県市町村総合事務組合　一般会計</t>
    <rPh sb="0" eb="4">
      <t>カゴシマケン</t>
    </rPh>
    <rPh sb="4" eb="7">
      <t>シチョウソン</t>
    </rPh>
    <rPh sb="7" eb="9">
      <t>ソウゴウ</t>
    </rPh>
    <rPh sb="9" eb="11">
      <t>ジム</t>
    </rPh>
    <rPh sb="11" eb="13">
      <t>クミアイ</t>
    </rPh>
    <rPh sb="14" eb="16">
      <t>イッパン</t>
    </rPh>
    <rPh sb="16" eb="18">
      <t>カイケイ</t>
    </rPh>
    <phoneticPr fontId="2"/>
  </si>
  <si>
    <t>鹿児島県後期高齢者医療広域連合　後期高齢者医療特別会計</t>
    <rPh sb="0" eb="4">
      <t>カゴシマケン</t>
    </rPh>
    <rPh sb="4" eb="6">
      <t>コウキ</t>
    </rPh>
    <rPh sb="6" eb="9">
      <t>コウレイシャ</t>
    </rPh>
    <rPh sb="9" eb="11">
      <t>イリョウ</t>
    </rPh>
    <rPh sb="11" eb="13">
      <t>コウイキ</t>
    </rPh>
    <rPh sb="13" eb="15">
      <t>レンゴウ</t>
    </rPh>
    <rPh sb="16" eb="18">
      <t>コウキ</t>
    </rPh>
    <rPh sb="18" eb="21">
      <t>コウレイシャ</t>
    </rPh>
    <rPh sb="21" eb="23">
      <t>イリョウ</t>
    </rPh>
    <rPh sb="23" eb="25">
      <t>トクベツ</t>
    </rPh>
    <rPh sb="25" eb="27">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</si>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</sst>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105466</c:v>
                </c:pt>
                <c:pt idx="1">
                  <c:v>94060</c:v>
                </c:pt>
                <c:pt idx="2">
                  <c:v>107588</c:v>
                </c:pt>
                <c:pt idx="3">
                  <c:v>87051</c:v>
                </c:pt>
                <c:pt idx="4">
                  <c:v>84361</c:v>
                </c:pt>
              </c:numCache>
            </c:numRef>
          </c:val>
          <c:smooth val="0"/>
        </c:ser>
        <c:dLbls>
          <c:showLegendKey val="0"/>
          <c:showVal val="0"/>
          <c:showCatName val="0"/>
          <c:showSerName val="0"/>
          <c:showPercent val="0"/>
          <c:showBubbleSize val="0"/>
        </c:dLbls>
        <c:marker val="1"/>
        <c:smooth val="0"/>
        <c:axId val="107269504"/>
        <c:axId val="120010240"/>
      </c:lineChart>
      <c:catAx>
        <c:axId val="1072695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010240"/>
        <c:crosses val="autoZero"/>
        <c:auto val="1"/>
        <c:lblAlgn val="ctr"/>
        <c:lblOffset val="100"/>
        <c:tickLblSkip val="1"/>
        <c:tickMarkSkip val="1"/>
        <c:noMultiLvlLbl val="0"/>
      </c:catAx>
      <c:valAx>
        <c:axId val="12001024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269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3.41</c:v>
                </c:pt>
                <c:pt idx="1">
                  <c:v>2.5299999999999998</c:v>
                </c:pt>
                <c:pt idx="2">
                  <c:v>4.8899999999999997</c:v>
                </c:pt>
                <c:pt idx="3">
                  <c:v>6.43</c:v>
                </c:pt>
                <c:pt idx="4">
                  <c:v>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9.16</c:v>
                </c:pt>
                <c:pt idx="1">
                  <c:v>14.7</c:v>
                </c:pt>
                <c:pt idx="2">
                  <c:v>16.38</c:v>
                </c:pt>
                <c:pt idx="3">
                  <c:v>21.8</c:v>
                </c:pt>
                <c:pt idx="4">
                  <c:v>24.53</c:v>
                </c:pt>
              </c:numCache>
            </c:numRef>
          </c:val>
        </c:ser>
        <c:dLbls>
          <c:showLegendKey val="0"/>
          <c:showVal val="0"/>
          <c:showCatName val="0"/>
          <c:showSerName val="0"/>
          <c:showPercent val="0"/>
          <c:showBubbleSize val="0"/>
        </c:dLbls>
        <c:gapWidth val="250"/>
        <c:overlap val="100"/>
        <c:axId val="120339072"/>
        <c:axId val="1203617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5.37</c:v>
                </c:pt>
                <c:pt idx="1">
                  <c:v>4.6100000000000003</c:v>
                </c:pt>
                <c:pt idx="2">
                  <c:v>4.4800000000000004</c:v>
                </c:pt>
                <c:pt idx="3">
                  <c:v>6.44</c:v>
                </c:pt>
                <c:pt idx="4">
                  <c:v>0.19</c:v>
                </c:pt>
              </c:numCache>
            </c:numRef>
          </c:val>
          <c:smooth val="0"/>
        </c:ser>
        <c:dLbls>
          <c:showLegendKey val="0"/>
          <c:showVal val="0"/>
          <c:showCatName val="0"/>
          <c:showSerName val="0"/>
          <c:showPercent val="0"/>
          <c:showBubbleSize val="0"/>
        </c:dLbls>
        <c:marker val="1"/>
        <c:smooth val="0"/>
        <c:axId val="120339072"/>
        <c:axId val="120361728"/>
      </c:lineChart>
      <c:catAx>
        <c:axId val="120339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0361728"/>
        <c:crosses val="autoZero"/>
        <c:auto val="1"/>
        <c:lblAlgn val="ctr"/>
        <c:lblOffset val="100"/>
        <c:tickLblSkip val="1"/>
        <c:tickMarkSkip val="1"/>
        <c:noMultiLvlLbl val="0"/>
      </c:catAx>
      <c:valAx>
        <c:axId val="120361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339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屋久島町船舶事業特別会計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0.47</c:v>
                </c:pt>
                <c:pt idx="1">
                  <c:v>#N/A</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屋久島町農業集落排水事業特別会計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屋久島町簡易水道事業特別会計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0.25</c:v>
                </c:pt>
                <c:pt idx="1">
                  <c:v>#N/A</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屋久島町後期高齢者医療事業特別会計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屋久島町国民健康保険事業特別会計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7"/>
          <c:order val="7"/>
          <c:tx>
            <c:strRef>
              <c:f>データシート!$A$34</c:f>
              <c:strCache>
                <c:ptCount val="1"/>
                <c:pt idx="0">
                  <c:v>屋久島町診療所事業特別会計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8"/>
          <c:order val="8"/>
          <c:tx>
            <c:strRef>
              <c:f>データシート!$A$35</c:f>
              <c:strCache>
                <c:ptCount val="1"/>
                <c:pt idx="0">
                  <c:v>屋久島町介護保険事業特別会計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0.55000000000000004</c:v>
                </c:pt>
                <c:pt idx="2">
                  <c:v>#N/A</c:v>
                </c:pt>
                <c:pt idx="3">
                  <c:v>0.76</c:v>
                </c:pt>
                <c:pt idx="4">
                  <c:v>#N/A</c:v>
                </c:pt>
                <c:pt idx="5">
                  <c:v>0.28000000000000003</c:v>
                </c:pt>
                <c:pt idx="6">
                  <c:v>#N/A</c:v>
                </c:pt>
                <c:pt idx="7">
                  <c:v>0.48</c:v>
                </c:pt>
                <c:pt idx="8">
                  <c:v>#N/A</c:v>
                </c:pt>
                <c:pt idx="9">
                  <c:v>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3.4</c:v>
                </c:pt>
                <c:pt idx="2">
                  <c:v>#N/A</c:v>
                </c:pt>
                <c:pt idx="3">
                  <c:v>2.5299999999999998</c:v>
                </c:pt>
                <c:pt idx="4">
                  <c:v>#N/A</c:v>
                </c:pt>
                <c:pt idx="5">
                  <c:v>4.88</c:v>
                </c:pt>
                <c:pt idx="6">
                  <c:v>#N/A</c:v>
                </c:pt>
                <c:pt idx="7">
                  <c:v>6.42</c:v>
                </c:pt>
                <c:pt idx="8">
                  <c:v>#N/A</c:v>
                </c:pt>
                <c:pt idx="9">
                  <c:v>4.6900000000000004</c:v>
                </c:pt>
              </c:numCache>
            </c:numRef>
          </c:val>
        </c:ser>
        <c:dLbls>
          <c:showLegendKey val="0"/>
          <c:showVal val="0"/>
          <c:showCatName val="0"/>
          <c:showSerName val="0"/>
          <c:showPercent val="0"/>
          <c:showBubbleSize val="0"/>
        </c:dLbls>
        <c:gapWidth val="150"/>
        <c:overlap val="100"/>
        <c:axId val="120713984"/>
        <c:axId val="120715520"/>
      </c:barChart>
      <c:catAx>
        <c:axId val="120713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715520"/>
        <c:crosses val="autoZero"/>
        <c:auto val="1"/>
        <c:lblAlgn val="ctr"/>
        <c:lblOffset val="100"/>
        <c:tickLblSkip val="1"/>
        <c:tickMarkSkip val="1"/>
        <c:noMultiLvlLbl val="0"/>
      </c:catAx>
      <c:valAx>
        <c:axId val="120715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7139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1393</c:v>
                </c:pt>
                <c:pt idx="5">
                  <c:v>1371</c:v>
                </c:pt>
                <c:pt idx="8">
                  <c:v>1310</c:v>
                </c:pt>
                <c:pt idx="11">
                  <c:v>1238</c:v>
                </c:pt>
                <c:pt idx="14">
                  <c:v>1175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80</c:v>
                </c:pt>
                <c:pt idx="3">
                  <c:v>80</c:v>
                </c:pt>
                <c:pt idx="6">
                  <c:v>80</c:v>
                </c:pt>
                <c:pt idx="9">
                  <c:v>80</c:v>
                </c:pt>
                <c:pt idx="12">
                  <c:v>80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c:v>
                </c:pt>
                <c:pt idx="3">
                  <c:v>6</c:v>
                </c:pt>
                <c:pt idx="6">
                  <c:v>6</c:v>
                </c:pt>
                <c:pt idx="9">
                  <c:v>6</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150</c:v>
                </c:pt>
                <c:pt idx="3">
                  <c:v>155</c:v>
                </c:pt>
                <c:pt idx="6">
                  <c:v>148</c:v>
                </c:pt>
                <c:pt idx="9">
                  <c:v>150</c:v>
                </c:pt>
                <c:pt idx="12">
                  <c:v>144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2073</c:v>
                </c:pt>
                <c:pt idx="3">
                  <c:v>2027</c:v>
                </c:pt>
                <c:pt idx="6">
                  <c:v>1940</c:v>
                </c:pt>
                <c:pt idx="9">
                  <c:v>1810</c:v>
                </c:pt>
                <c:pt idx="12">
                  <c:v>1691</c:v>
                </c:pt>
              </c:numCache>
            </c:numRef>
          </c:val>
        </c:ser>
        <c:dLbls>
          <c:showLegendKey val="0"/>
          <c:showVal val="0"/>
          <c:showCatName val="0"/>
          <c:showSerName val="0"/>
          <c:showPercent val="0"/>
          <c:showBubbleSize val="0"/>
        </c:dLbls>
        <c:gapWidth val="100"/>
        <c:overlap val="100"/>
        <c:axId val="119382016"/>
        <c:axId val="1193839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917</c:v>
                </c:pt>
                <c:pt idx="2">
                  <c:v>#N/A</c:v>
                </c:pt>
                <c:pt idx="3">
                  <c:v>#N/A</c:v>
                </c:pt>
                <c:pt idx="4">
                  <c:v>897</c:v>
                </c:pt>
                <c:pt idx="5">
                  <c:v>#N/A</c:v>
                </c:pt>
                <c:pt idx="6">
                  <c:v>#N/A</c:v>
                </c:pt>
                <c:pt idx="7">
                  <c:v>864</c:v>
                </c:pt>
                <c:pt idx="8">
                  <c:v>#N/A</c:v>
                </c:pt>
                <c:pt idx="9">
                  <c:v>#N/A</c:v>
                </c:pt>
                <c:pt idx="10">
                  <c:v>808</c:v>
                </c:pt>
                <c:pt idx="11">
                  <c:v>#N/A</c:v>
                </c:pt>
                <c:pt idx="12">
                  <c:v>#N/A</c:v>
                </c:pt>
                <c:pt idx="13">
                  <c:v>740</c:v>
                </c:pt>
                <c:pt idx="14">
                  <c:v>#N/A</c:v>
                </c:pt>
              </c:numCache>
            </c:numRef>
          </c:val>
          <c:smooth val="0"/>
        </c:ser>
        <c:dLbls>
          <c:showLegendKey val="0"/>
          <c:showVal val="0"/>
          <c:showCatName val="0"/>
          <c:showSerName val="0"/>
          <c:showPercent val="0"/>
          <c:showBubbleSize val="0"/>
        </c:dLbls>
        <c:marker val="1"/>
        <c:smooth val="0"/>
        <c:axId val="119382016"/>
        <c:axId val="119383936"/>
      </c:lineChart>
      <c:catAx>
        <c:axId val="119382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9383936"/>
        <c:crosses val="autoZero"/>
        <c:auto val="1"/>
        <c:lblAlgn val="ctr"/>
        <c:lblOffset val="100"/>
        <c:tickLblSkip val="1"/>
        <c:tickMarkSkip val="1"/>
        <c:noMultiLvlLbl val="0"/>
      </c:catAx>
      <c:valAx>
        <c:axId val="119383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9382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10478</c:v>
                </c:pt>
                <c:pt idx="5">
                  <c:v>10018</c:v>
                </c:pt>
                <c:pt idx="8">
                  <c:v>9868</c:v>
                </c:pt>
                <c:pt idx="11">
                  <c:v>9762</c:v>
                </c:pt>
                <c:pt idx="14">
                  <c:v>9726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1064</c:v>
                </c:pt>
                <c:pt idx="5">
                  <c:v>971</c:v>
                </c:pt>
                <c:pt idx="8">
                  <c:v>868</c:v>
                </c:pt>
                <c:pt idx="11">
                  <c:v>754</c:v>
                </c:pt>
                <c:pt idx="14">
                  <c:v>636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800</c:v>
                </c:pt>
                <c:pt idx="5">
                  <c:v>1163</c:v>
                </c:pt>
                <c:pt idx="8">
                  <c:v>1365</c:v>
                </c:pt>
                <c:pt idx="11">
                  <c:v>1913</c:v>
                </c:pt>
                <c:pt idx="14">
                  <c:v>2140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1487</c:v>
                </c:pt>
                <c:pt idx="3">
                  <c:v>1348</c:v>
                </c:pt>
                <c:pt idx="6">
                  <c:v>1242</c:v>
                </c:pt>
                <c:pt idx="9">
                  <c:v>1109</c:v>
                </c:pt>
                <c:pt idx="12">
                  <c:v>952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17</c:v>
                </c:pt>
                <c:pt idx="3">
                  <c:v>11</c:v>
                </c:pt>
                <c:pt idx="6">
                  <c:v>6</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1898</c:v>
                </c:pt>
                <c:pt idx="3">
                  <c:v>1881</c:v>
                </c:pt>
                <c:pt idx="6">
                  <c:v>1793</c:v>
                </c:pt>
                <c:pt idx="9">
                  <c:v>1702</c:v>
                </c:pt>
                <c:pt idx="12">
                  <c:v>1648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867</c:v>
                </c:pt>
                <c:pt idx="3">
                  <c:v>787</c:v>
                </c:pt>
                <c:pt idx="6">
                  <c:v>707</c:v>
                </c:pt>
                <c:pt idx="9">
                  <c:v>627</c:v>
                </c:pt>
                <c:pt idx="12">
                  <c:v>547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15795</c:v>
                </c:pt>
                <c:pt idx="3">
                  <c:v>14800</c:v>
                </c:pt>
                <c:pt idx="6">
                  <c:v>14133</c:v>
                </c:pt>
                <c:pt idx="9">
                  <c:v>13744</c:v>
                </c:pt>
                <c:pt idx="12">
                  <c:v>13457</c:v>
                </c:pt>
              </c:numCache>
            </c:numRef>
          </c:val>
        </c:ser>
        <c:dLbls>
          <c:showLegendKey val="0"/>
          <c:showVal val="0"/>
          <c:showCatName val="0"/>
          <c:showSerName val="0"/>
          <c:showPercent val="0"/>
          <c:showBubbleSize val="0"/>
        </c:dLbls>
        <c:gapWidth val="100"/>
        <c:overlap val="100"/>
        <c:axId val="120231808"/>
        <c:axId val="1202380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7722</c:v>
                </c:pt>
                <c:pt idx="2">
                  <c:v>#N/A</c:v>
                </c:pt>
                <c:pt idx="3">
                  <c:v>#N/A</c:v>
                </c:pt>
                <c:pt idx="4">
                  <c:v>6676</c:v>
                </c:pt>
                <c:pt idx="5">
                  <c:v>#N/A</c:v>
                </c:pt>
                <c:pt idx="6">
                  <c:v>#N/A</c:v>
                </c:pt>
                <c:pt idx="7">
                  <c:v>5780</c:v>
                </c:pt>
                <c:pt idx="8">
                  <c:v>#N/A</c:v>
                </c:pt>
                <c:pt idx="9">
                  <c:v>#N/A</c:v>
                </c:pt>
                <c:pt idx="10">
                  <c:v>4754</c:v>
                </c:pt>
                <c:pt idx="11">
                  <c:v>#N/A</c:v>
                </c:pt>
                <c:pt idx="12">
                  <c:v>#N/A</c:v>
                </c:pt>
                <c:pt idx="13">
                  <c:v>4101</c:v>
                </c:pt>
                <c:pt idx="14">
                  <c:v>#N/A</c:v>
                </c:pt>
              </c:numCache>
            </c:numRef>
          </c:val>
          <c:smooth val="0"/>
        </c:ser>
        <c:dLbls>
          <c:showLegendKey val="0"/>
          <c:showVal val="0"/>
          <c:showCatName val="0"/>
          <c:showSerName val="0"/>
          <c:showPercent val="0"/>
          <c:showBubbleSize val="0"/>
        </c:dLbls>
        <c:marker val="1"/>
        <c:smooth val="0"/>
        <c:axId val="120231808"/>
        <c:axId val="120238080"/>
      </c:lineChart>
      <c:catAx>
        <c:axId val="120231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0238080"/>
        <c:crosses val="autoZero"/>
        <c:auto val="1"/>
        <c:lblAlgn val="ctr"/>
        <c:lblOffset val="100"/>
        <c:tickLblSkip val="1"/>
        <c:tickMarkSkip val="1"/>
        <c:noMultiLvlLbl val="0"/>
      </c:catAx>
      <c:valAx>
        <c:axId val="120238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231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鹿児島県屋久島町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13,315
13,236
540.48
10,169,261
9,817,059
280,584
5,974,962
13,456,577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16.1
84.4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類似団体を大幅に上回る公債費に加え、税収の伸び悩み等</a:t>
          </a:r>
          <a:r>
            <a:rPr kumimoji="1" lang="ja-JP" altLang="en-US" sz="110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、財政基盤</a:t>
          </a:r>
          <a:r>
            <a:rPr kumimoji="1" lang="ja-JP" altLang="en-US" sz="1100">
              <a:solidFill>
                <a:schemeClr val="dk1"/>
              </a:solidFill>
              <a:effectLst/>
              <a:latin typeface="+mn-lt"/>
              <a:ea typeface="+mn-ea"/>
              <a:cs typeface="+mn-cs"/>
            </a:rPr>
            <a:t>が弱く、</a:t>
          </a:r>
          <a:r>
            <a:rPr kumimoji="1" lang="ja-JP" altLang="ja-JP" sz="1100">
              <a:solidFill>
                <a:schemeClr val="dk1"/>
              </a:solidFill>
              <a:effectLst/>
              <a:latin typeface="+mn-lt"/>
              <a:ea typeface="+mn-ea"/>
              <a:cs typeface="+mn-cs"/>
            </a:rPr>
            <a:t>類似団体平均値を下回っている。適正な定員管理による人件費の抑制</a:t>
          </a:r>
          <a:r>
            <a:rPr kumimoji="1" lang="ja-JP" altLang="en-US" sz="1100">
              <a:solidFill>
                <a:schemeClr val="dk1"/>
              </a:solidFill>
              <a:effectLst/>
              <a:latin typeface="+mn-lt"/>
              <a:ea typeface="+mn-ea"/>
              <a:cs typeface="+mn-cs"/>
            </a:rPr>
            <a:t>など経常経費の徹底的な見直しと抑制</a:t>
          </a:r>
          <a:r>
            <a:rPr kumimoji="1" lang="ja-JP" altLang="ja-JP" sz="1100">
              <a:solidFill>
                <a:schemeClr val="dk1"/>
              </a:solidFill>
              <a:effectLst/>
              <a:latin typeface="+mn-lt"/>
              <a:ea typeface="+mn-ea"/>
              <a:cs typeface="+mn-cs"/>
            </a:rPr>
            <a:t>、投資的事業の見直し</a:t>
          </a:r>
          <a:r>
            <a:rPr kumimoji="1" lang="ja-JP" altLang="en-US" sz="1100">
              <a:solidFill>
                <a:schemeClr val="dk1"/>
              </a:solidFill>
              <a:effectLst/>
              <a:latin typeface="+mn-lt"/>
              <a:ea typeface="+mn-ea"/>
              <a:cs typeface="+mn-cs"/>
            </a:rPr>
            <a:t>と厳選</a:t>
          </a:r>
          <a:r>
            <a:rPr kumimoji="1" lang="ja-JP" altLang="ja-JP" sz="1100">
              <a:solidFill>
                <a:schemeClr val="dk1"/>
              </a:solidFill>
              <a:effectLst/>
              <a:latin typeface="+mn-lt"/>
              <a:ea typeface="+mn-ea"/>
              <a:cs typeface="+mn-cs"/>
            </a:rPr>
            <a:t>等を実施するとともに、</a:t>
          </a:r>
          <a:r>
            <a:rPr kumimoji="1" lang="ja-JP" altLang="en-US" sz="1100">
              <a:solidFill>
                <a:schemeClr val="dk1"/>
              </a:solidFill>
              <a:effectLst/>
              <a:latin typeface="+mn-lt"/>
              <a:ea typeface="+mn-ea"/>
              <a:cs typeface="+mn-cs"/>
            </a:rPr>
            <a:t>徴収体制の強化により</a:t>
          </a:r>
          <a:r>
            <a:rPr kumimoji="1" lang="ja-JP" altLang="ja-JP" sz="1100">
              <a:solidFill>
                <a:schemeClr val="dk1"/>
              </a:solidFill>
              <a:effectLst/>
              <a:latin typeface="+mn-lt"/>
              <a:ea typeface="+mn-ea"/>
              <a:cs typeface="+mn-cs"/>
            </a:rPr>
            <a:t>税収確保に努める</a:t>
          </a:r>
          <a:r>
            <a:rPr kumimoji="1" lang="ja-JP" altLang="en-US" sz="1100">
              <a:solidFill>
                <a:schemeClr val="dk1"/>
              </a:solidFill>
              <a:effectLst/>
              <a:latin typeface="+mn-lt"/>
              <a:ea typeface="+mn-ea"/>
              <a:cs typeface="+mn-cs"/>
            </a:rPr>
            <a:t>。また、歳入確保策として、屋久島町だいすき寄付金（ふるさと納税）の積極的なＰＲに努めるほか、山岳部環境保全協力金の導入に向けた体制構築を進める。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組織面では、本庁舎建設に合わせた組織機構の再編を検討し、各支所に分散する行政機能集約により、現状に見合った効率的かつスリムな組織機構に改革する。</a:t>
          </a:r>
          <a:endParaRPr kumimoji="1" lang="en-US" altLang="ja-JP" sz="1100">
            <a:solidFill>
              <a:schemeClr val="dk1"/>
            </a:solidFill>
            <a:effectLst/>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15724</xdr:rowOff>
    </xdr:to>
    <xdr:cxnSp macro="">
      <xdr:nvCxnSpPr>
        <xdr:cNvPr id="68" name="直線コネクタ 67"/>
        <xdr:cNvCxnSpPr/>
      </xdr:nvCxnSpPr>
      <xdr:spPr>
        <a:xfrm flipV="1">
          <a:off x="4114800" y="754803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15724</xdr:rowOff>
    </xdr:from>
    <xdr:to>
      <xdr:col>6</xdr:col>
      <xdr:colOff>0</xdr:colOff>
      <xdr:row>44</xdr:row>
      <xdr:rowOff>15724</xdr:rowOff>
    </xdr:to>
    <xdr:cxnSp macro="">
      <xdr:nvCxnSpPr>
        <xdr:cNvPr id="71" name="直線コネクタ 70"/>
        <xdr:cNvCxnSpPr/>
      </xdr:nvCxnSpPr>
      <xdr:spPr>
        <a:xfrm>
          <a:off x="3225800" y="75595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15724</xdr:rowOff>
    </xdr:from>
    <xdr:to>
      <xdr:col>4</xdr:col>
      <xdr:colOff>482600</xdr:colOff>
      <xdr:row>44</xdr:row>
      <xdr:rowOff>15724</xdr:rowOff>
    </xdr:to>
    <xdr:cxnSp macro="">
      <xdr:nvCxnSpPr>
        <xdr:cNvPr id="74" name="直線コネクタ 73"/>
        <xdr:cNvCxnSpPr/>
      </xdr:nvCxnSpPr>
      <xdr:spPr>
        <a:xfrm>
          <a:off x="2336800" y="75595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15724</xdr:rowOff>
    </xdr:from>
    <xdr:to>
      <xdr:col>3</xdr:col>
      <xdr:colOff>279400</xdr:colOff>
      <xdr:row>44</xdr:row>
      <xdr:rowOff>15724</xdr:rowOff>
    </xdr:to>
    <xdr:cxnSp macro="">
      <xdr:nvCxnSpPr>
        <xdr:cNvPr id="77" name="直線コネクタ 76"/>
        <xdr:cNvCxnSpPr/>
      </xdr:nvCxnSpPr>
      <xdr:spPr>
        <a:xfrm>
          <a:off x="1447800" y="75595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109358</xdr:rowOff>
    </xdr:from>
    <xdr:ext cx="762000" cy="259045"/>
    <xdr:sp macro="" textlink="">
      <xdr:nvSpPr>
        <xdr:cNvPr id="81" name="テキスト ボックス 80"/>
        <xdr:cNvSpPr txBox="1"/>
      </xdr:nvSpPr>
      <xdr:spPr>
        <a:xfrm>
          <a:off x="1066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7" name="円/楕円 86"/>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20760</xdr:rowOff>
    </xdr:from>
    <xdr:ext cx="762000" cy="259045"/>
    <xdr:sp macro="" textlink="">
      <xdr:nvSpPr>
        <xdr:cNvPr id="88" name="財政力該当値テキスト"/>
        <xdr:cNvSpPr txBox="1"/>
      </xdr:nvSpPr>
      <xdr:spPr>
        <a:xfrm>
          <a:off x="5041900" y="739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136374</xdr:rowOff>
    </xdr:from>
    <xdr:to>
      <xdr:col>6</xdr:col>
      <xdr:colOff>50800</xdr:colOff>
      <xdr:row>44</xdr:row>
      <xdr:rowOff>66524</xdr:rowOff>
    </xdr:to>
    <xdr:sp macro="" textlink="">
      <xdr:nvSpPr>
        <xdr:cNvPr id="89" name="円/楕円 88"/>
        <xdr:cNvSpPr/>
      </xdr:nvSpPr>
      <xdr:spPr>
        <a:xfrm>
          <a:off x="4064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51301</xdr:rowOff>
    </xdr:from>
    <xdr:ext cx="736600" cy="259045"/>
    <xdr:sp macro="" textlink="">
      <xdr:nvSpPr>
        <xdr:cNvPr id="90" name="テキスト ボックス 89"/>
        <xdr:cNvSpPr txBox="1"/>
      </xdr:nvSpPr>
      <xdr:spPr>
        <a:xfrm>
          <a:off x="3733800" y="7595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136374</xdr:rowOff>
    </xdr:from>
    <xdr:to>
      <xdr:col>4</xdr:col>
      <xdr:colOff>533400</xdr:colOff>
      <xdr:row>44</xdr:row>
      <xdr:rowOff>66524</xdr:rowOff>
    </xdr:to>
    <xdr:sp macro="" textlink="">
      <xdr:nvSpPr>
        <xdr:cNvPr id="91" name="円/楕円 90"/>
        <xdr:cNvSpPr/>
      </xdr:nvSpPr>
      <xdr:spPr>
        <a:xfrm>
          <a:off x="3175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51301</xdr:rowOff>
    </xdr:from>
    <xdr:ext cx="762000" cy="259045"/>
    <xdr:sp macro="" textlink="">
      <xdr:nvSpPr>
        <xdr:cNvPr id="92" name="テキスト ボックス 91"/>
        <xdr:cNvSpPr txBox="1"/>
      </xdr:nvSpPr>
      <xdr:spPr>
        <a:xfrm>
          <a:off x="2844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136374</xdr:rowOff>
    </xdr:from>
    <xdr:to>
      <xdr:col>3</xdr:col>
      <xdr:colOff>330200</xdr:colOff>
      <xdr:row>44</xdr:row>
      <xdr:rowOff>66524</xdr:rowOff>
    </xdr:to>
    <xdr:sp macro="" textlink="">
      <xdr:nvSpPr>
        <xdr:cNvPr id="93" name="円/楕円 92"/>
        <xdr:cNvSpPr/>
      </xdr:nvSpPr>
      <xdr:spPr>
        <a:xfrm>
          <a:off x="2286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51301</xdr:rowOff>
    </xdr:from>
    <xdr:ext cx="762000" cy="259045"/>
    <xdr:sp macro="" textlink="">
      <xdr:nvSpPr>
        <xdr:cNvPr id="94" name="テキスト ボックス 93"/>
        <xdr:cNvSpPr txBox="1"/>
      </xdr:nvSpPr>
      <xdr:spPr>
        <a:xfrm>
          <a:off x="1955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136374</xdr:rowOff>
    </xdr:from>
    <xdr:to>
      <xdr:col>2</xdr:col>
      <xdr:colOff>127000</xdr:colOff>
      <xdr:row>44</xdr:row>
      <xdr:rowOff>66524</xdr:rowOff>
    </xdr:to>
    <xdr:sp macro="" textlink="">
      <xdr:nvSpPr>
        <xdr:cNvPr id="95" name="円/楕円 94"/>
        <xdr:cNvSpPr/>
      </xdr:nvSpPr>
      <xdr:spPr>
        <a:xfrm>
          <a:off x="1397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51301</xdr:rowOff>
    </xdr:from>
    <xdr:ext cx="762000" cy="259045"/>
    <xdr:sp macro="" textlink="">
      <xdr:nvSpPr>
        <xdr:cNvPr id="96" name="テキスト ボックス 95"/>
        <xdr:cNvSpPr txBox="1"/>
      </xdr:nvSpPr>
      <xdr:spPr>
        <a:xfrm>
          <a:off x="1066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当町歳入は、町税をはじめ自主財源の増加が見込めず、地方交付税等に依存している状況である。歳出については、</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年度に給与削減措置が終了したことによる人件</a:t>
          </a:r>
          <a:r>
            <a:rPr lang="ja-JP" altLang="ja-JP" sz="1100" b="0" i="0" baseline="0">
              <a:solidFill>
                <a:schemeClr val="dk1"/>
              </a:solidFill>
              <a:effectLst/>
              <a:latin typeface="+mn-lt"/>
              <a:ea typeface="+mn-ea"/>
              <a:cs typeface="+mn-cs"/>
            </a:rPr>
            <a:t>費</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不快害虫対策や消費税率改正の影響による物件費の増、国民健康保険事業特別会計への繰出金</a:t>
          </a:r>
          <a:r>
            <a:rPr lang="ja-JP" altLang="ja-JP" sz="1100" b="0" i="0" baseline="0">
              <a:solidFill>
                <a:schemeClr val="dk1"/>
              </a:solidFill>
              <a:effectLst/>
              <a:latin typeface="+mn-lt"/>
              <a:ea typeface="+mn-ea"/>
              <a:cs typeface="+mn-cs"/>
            </a:rPr>
            <a:t>が増</a:t>
          </a:r>
          <a:r>
            <a:rPr lang="ja-JP" altLang="en-US" sz="1100" b="0" i="0" baseline="0">
              <a:solidFill>
                <a:schemeClr val="dk1"/>
              </a:solidFill>
              <a:effectLst/>
              <a:latin typeface="+mn-lt"/>
              <a:ea typeface="+mn-ea"/>
              <a:cs typeface="+mn-cs"/>
            </a:rPr>
            <a:t>となり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さらに歳入では普通交付税が</a:t>
          </a:r>
          <a:r>
            <a:rPr lang="en-US" altLang="ja-JP" sz="1100" b="0" i="0" baseline="0">
              <a:solidFill>
                <a:schemeClr val="dk1"/>
              </a:solidFill>
              <a:effectLst/>
              <a:latin typeface="+mn-lt"/>
              <a:ea typeface="+mn-ea"/>
              <a:cs typeface="+mn-cs"/>
            </a:rPr>
            <a:t>194</a:t>
          </a:r>
          <a:r>
            <a:rPr lang="ja-JP" altLang="en-US" sz="1100" b="0" i="0" baseline="0">
              <a:solidFill>
                <a:schemeClr val="dk1"/>
              </a:solidFill>
              <a:effectLst/>
              <a:latin typeface="+mn-lt"/>
              <a:ea typeface="+mn-ea"/>
              <a:cs typeface="+mn-cs"/>
            </a:rPr>
            <a:t>百万円減少したことが大きな要因となって平成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年度比で</a:t>
          </a:r>
          <a:r>
            <a:rPr lang="en-US" altLang="ja-JP" sz="1100" b="0" i="0" baseline="0">
              <a:solidFill>
                <a:schemeClr val="dk1"/>
              </a:solidFill>
              <a:effectLst/>
              <a:latin typeface="+mn-lt"/>
              <a:ea typeface="+mn-ea"/>
              <a:cs typeface="+mn-cs"/>
            </a:rPr>
            <a:t>2.2</a:t>
          </a:r>
          <a:r>
            <a:rPr lang="ja-JP" altLang="en-US" sz="1100" b="0" i="0" baseline="0">
              <a:solidFill>
                <a:schemeClr val="dk1"/>
              </a:solidFill>
              <a:effectLst/>
              <a:latin typeface="+mn-lt"/>
              <a:ea typeface="+mn-ea"/>
              <a:cs typeface="+mn-cs"/>
            </a:rPr>
            <a:t>ポイント悪化した。</a:t>
          </a:r>
          <a:r>
            <a:rPr lang="ja-JP" altLang="ja-JP" sz="1100" b="0" i="0" baseline="0">
              <a:solidFill>
                <a:schemeClr val="dk1"/>
              </a:solidFill>
              <a:effectLst/>
              <a:latin typeface="+mn-lt"/>
              <a:ea typeface="+mn-ea"/>
              <a:cs typeface="+mn-cs"/>
            </a:rPr>
            <a:t>類似団体平均値を大きく上回っていることから、職員定数管理を適正に行い人件費削減、新規地方債発行抑制により公債費削減に努め</a:t>
          </a:r>
          <a:r>
            <a:rPr lang="ja-JP" altLang="en-US" sz="1100" b="0" i="0" baseline="0">
              <a:solidFill>
                <a:schemeClr val="dk1"/>
              </a:solidFill>
              <a:effectLst/>
              <a:latin typeface="+mn-lt"/>
              <a:ea typeface="+mn-ea"/>
              <a:cs typeface="+mn-cs"/>
            </a:rPr>
            <a:t>、また、公営企業・公営事業における使用料・保険料の見直しを行い、可能な限り繰入金に頼らない運営体制を構築することで一般会計繰出金の削減を図るなど、行財政改革への取組みを通じて経常経費の削減に努め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歳入において</a:t>
          </a:r>
          <a:r>
            <a:rPr lang="ja-JP" altLang="en-US" sz="1100" b="0" i="0" baseline="0">
              <a:solidFill>
                <a:schemeClr val="dk1"/>
              </a:solidFill>
              <a:effectLst/>
              <a:latin typeface="+mn-lt"/>
              <a:ea typeface="+mn-ea"/>
              <a:cs typeface="+mn-cs"/>
            </a:rPr>
            <a:t>は、課税額（町民所得）の増加は難しいところであるが、</a:t>
          </a:r>
          <a:r>
            <a:rPr lang="ja-JP" altLang="ja-JP" sz="1100" b="0" i="0" baseline="0">
              <a:solidFill>
                <a:schemeClr val="dk1"/>
              </a:solidFill>
              <a:effectLst/>
              <a:latin typeface="+mn-lt"/>
              <a:ea typeface="+mn-ea"/>
              <a:cs typeface="+mn-cs"/>
            </a:rPr>
            <a:t>町税等の</a:t>
          </a:r>
          <a:r>
            <a:rPr lang="ja-JP" altLang="en-US" sz="1100" b="0" i="0" baseline="0">
              <a:solidFill>
                <a:schemeClr val="dk1"/>
              </a:solidFill>
              <a:effectLst/>
              <a:latin typeface="+mn-lt"/>
              <a:ea typeface="+mn-ea"/>
              <a:cs typeface="+mn-cs"/>
            </a:rPr>
            <a:t>滞納分については</a:t>
          </a:r>
          <a:r>
            <a:rPr lang="ja-JP" altLang="ja-JP" sz="1100" b="0" i="0" baseline="0">
              <a:solidFill>
                <a:schemeClr val="dk1"/>
              </a:solidFill>
              <a:effectLst/>
              <a:latin typeface="+mn-lt"/>
              <a:ea typeface="+mn-ea"/>
              <a:cs typeface="+mn-cs"/>
            </a:rPr>
            <a:t>徴収対策を強化し、自主財源の確保に努める。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113242</xdr:rowOff>
    </xdr:from>
    <xdr:to>
      <xdr:col>7</xdr:col>
      <xdr:colOff>152400</xdr:colOff>
      <xdr:row>66</xdr:row>
      <xdr:rowOff>30269</xdr:rowOff>
    </xdr:to>
    <xdr:cxnSp macro="">
      <xdr:nvCxnSpPr>
        <xdr:cNvPr id="131" name="直線コネクタ 130"/>
        <xdr:cNvCxnSpPr/>
      </xdr:nvCxnSpPr>
      <xdr:spPr>
        <a:xfrm>
          <a:off x="4114800" y="11257492"/>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65422</xdr:rowOff>
    </xdr:from>
    <xdr:ext cx="762000" cy="259045"/>
    <xdr:sp macro="" textlink="">
      <xdr:nvSpPr>
        <xdr:cNvPr id="132" name="財政構造の弾力性平均値テキスト"/>
        <xdr:cNvSpPr txBox="1"/>
      </xdr:nvSpPr>
      <xdr:spPr>
        <a:xfrm>
          <a:off x="5041900" y="10866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113242</xdr:rowOff>
    </xdr:from>
    <xdr:to>
      <xdr:col>6</xdr:col>
      <xdr:colOff>0</xdr:colOff>
      <xdr:row>66</xdr:row>
      <xdr:rowOff>18204</xdr:rowOff>
    </xdr:to>
    <xdr:cxnSp macro="">
      <xdr:nvCxnSpPr>
        <xdr:cNvPr id="134" name="直線コネクタ 133"/>
        <xdr:cNvCxnSpPr/>
      </xdr:nvCxnSpPr>
      <xdr:spPr>
        <a:xfrm flipV="1">
          <a:off x="3225800" y="11257492"/>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120456</xdr:rowOff>
    </xdr:from>
    <xdr:ext cx="736600" cy="259045"/>
    <xdr:sp macro="" textlink="">
      <xdr:nvSpPr>
        <xdr:cNvPr id="136" name="テキスト ボックス 135"/>
        <xdr:cNvSpPr txBox="1"/>
      </xdr:nvSpPr>
      <xdr:spPr>
        <a:xfrm>
          <a:off x="3733800" y="10750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18204</xdr:rowOff>
    </xdr:from>
    <xdr:to>
      <xdr:col>4</xdr:col>
      <xdr:colOff>482600</xdr:colOff>
      <xdr:row>66</xdr:row>
      <xdr:rowOff>22225</xdr:rowOff>
    </xdr:to>
    <xdr:cxnSp macro="">
      <xdr:nvCxnSpPr>
        <xdr:cNvPr id="137" name="直線コネクタ 136"/>
        <xdr:cNvCxnSpPr/>
      </xdr:nvCxnSpPr>
      <xdr:spPr>
        <a:xfrm flipV="1">
          <a:off x="2336800" y="11333904"/>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164694</xdr:rowOff>
    </xdr:from>
    <xdr:ext cx="762000" cy="259045"/>
    <xdr:sp macro="" textlink="">
      <xdr:nvSpPr>
        <xdr:cNvPr id="139" name="テキスト ボックス 138"/>
        <xdr:cNvSpPr txBox="1"/>
      </xdr:nvSpPr>
      <xdr:spPr>
        <a:xfrm>
          <a:off x="2844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77046</xdr:rowOff>
    </xdr:from>
    <xdr:to>
      <xdr:col>3</xdr:col>
      <xdr:colOff>279400</xdr:colOff>
      <xdr:row>66</xdr:row>
      <xdr:rowOff>22225</xdr:rowOff>
    </xdr:to>
    <xdr:cxnSp macro="">
      <xdr:nvCxnSpPr>
        <xdr:cNvPr id="140" name="直線コネクタ 139"/>
        <xdr:cNvCxnSpPr/>
      </xdr:nvCxnSpPr>
      <xdr:spPr>
        <a:xfrm>
          <a:off x="1447800" y="11221296"/>
          <a:ext cx="889000" cy="11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42" name="テキスト ボックス 141"/>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7848</xdr:rowOff>
    </xdr:from>
    <xdr:ext cx="762000" cy="259045"/>
    <xdr:sp macro="" textlink="">
      <xdr:nvSpPr>
        <xdr:cNvPr id="144" name="テキスト ボックス 143"/>
        <xdr:cNvSpPr txBox="1"/>
      </xdr:nvSpPr>
      <xdr:spPr>
        <a:xfrm>
          <a:off x="1066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150919</xdr:rowOff>
    </xdr:from>
    <xdr:to>
      <xdr:col>7</xdr:col>
      <xdr:colOff>203200</xdr:colOff>
      <xdr:row>66</xdr:row>
      <xdr:rowOff>81069</xdr:rowOff>
    </xdr:to>
    <xdr:sp macro="" textlink="">
      <xdr:nvSpPr>
        <xdr:cNvPr id="150" name="円/楕円 149"/>
        <xdr:cNvSpPr/>
      </xdr:nvSpPr>
      <xdr:spPr>
        <a:xfrm>
          <a:off x="4902200" y="11295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122996</xdr:rowOff>
    </xdr:from>
    <xdr:ext cx="762000" cy="259045"/>
    <xdr:sp macro="" textlink="">
      <xdr:nvSpPr>
        <xdr:cNvPr id="151" name="財政構造の弾力性該当値テキスト"/>
        <xdr:cNvSpPr txBox="1"/>
      </xdr:nvSpPr>
      <xdr:spPr>
        <a:xfrm>
          <a:off x="5041900" y="11267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62442</xdr:rowOff>
    </xdr:from>
    <xdr:to>
      <xdr:col>6</xdr:col>
      <xdr:colOff>50800</xdr:colOff>
      <xdr:row>65</xdr:row>
      <xdr:rowOff>164042</xdr:rowOff>
    </xdr:to>
    <xdr:sp macro="" textlink="">
      <xdr:nvSpPr>
        <xdr:cNvPr id="152" name="円/楕円 151"/>
        <xdr:cNvSpPr/>
      </xdr:nvSpPr>
      <xdr:spPr>
        <a:xfrm>
          <a:off x="4064000" y="1120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148819</xdr:rowOff>
    </xdr:from>
    <xdr:ext cx="736600" cy="259045"/>
    <xdr:sp macro="" textlink="">
      <xdr:nvSpPr>
        <xdr:cNvPr id="153" name="テキスト ボックス 152"/>
        <xdr:cNvSpPr txBox="1"/>
      </xdr:nvSpPr>
      <xdr:spPr>
        <a:xfrm>
          <a:off x="3733800" y="1129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138854</xdr:rowOff>
    </xdr:from>
    <xdr:to>
      <xdr:col>4</xdr:col>
      <xdr:colOff>533400</xdr:colOff>
      <xdr:row>66</xdr:row>
      <xdr:rowOff>69004</xdr:rowOff>
    </xdr:to>
    <xdr:sp macro="" textlink="">
      <xdr:nvSpPr>
        <xdr:cNvPr id="154" name="円/楕円 153"/>
        <xdr:cNvSpPr/>
      </xdr:nvSpPr>
      <xdr:spPr>
        <a:xfrm>
          <a:off x="31750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53781</xdr:rowOff>
    </xdr:from>
    <xdr:ext cx="762000" cy="259045"/>
    <xdr:sp macro="" textlink="">
      <xdr:nvSpPr>
        <xdr:cNvPr id="155" name="テキスト ボックス 154"/>
        <xdr:cNvSpPr txBox="1"/>
      </xdr:nvSpPr>
      <xdr:spPr>
        <a:xfrm>
          <a:off x="2844800" y="1136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142875</xdr:rowOff>
    </xdr:from>
    <xdr:to>
      <xdr:col>3</xdr:col>
      <xdr:colOff>330200</xdr:colOff>
      <xdr:row>66</xdr:row>
      <xdr:rowOff>73025</xdr:rowOff>
    </xdr:to>
    <xdr:sp macro="" textlink="">
      <xdr:nvSpPr>
        <xdr:cNvPr id="156" name="円/楕円 155"/>
        <xdr:cNvSpPr/>
      </xdr:nvSpPr>
      <xdr:spPr>
        <a:xfrm>
          <a:off x="2286000" y="1128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57802</xdr:rowOff>
    </xdr:from>
    <xdr:ext cx="762000" cy="259045"/>
    <xdr:sp macro="" textlink="">
      <xdr:nvSpPr>
        <xdr:cNvPr id="157" name="テキスト ボックス 156"/>
        <xdr:cNvSpPr txBox="1"/>
      </xdr:nvSpPr>
      <xdr:spPr>
        <a:xfrm>
          <a:off x="1955800" y="1137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26246</xdr:rowOff>
    </xdr:from>
    <xdr:to>
      <xdr:col>2</xdr:col>
      <xdr:colOff>127000</xdr:colOff>
      <xdr:row>65</xdr:row>
      <xdr:rowOff>127846</xdr:rowOff>
    </xdr:to>
    <xdr:sp macro="" textlink="">
      <xdr:nvSpPr>
        <xdr:cNvPr id="158" name="円/楕円 157"/>
        <xdr:cNvSpPr/>
      </xdr:nvSpPr>
      <xdr:spPr>
        <a:xfrm>
          <a:off x="1397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112623</xdr:rowOff>
    </xdr:from>
    <xdr:ext cx="762000" cy="259045"/>
    <xdr:sp macro="" textlink="">
      <xdr:nvSpPr>
        <xdr:cNvPr id="159" name="テキスト ボックス 158"/>
        <xdr:cNvSpPr txBox="1"/>
      </xdr:nvSpPr>
      <xdr:spPr>
        <a:xfrm>
          <a:off x="1066800" y="1125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[219,205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130,281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950" baseline="0">
              <a:latin typeface="ＭＳ Ｐゴシック"/>
            </a:rPr>
            <a:t>　前年度と比較して１人当たり</a:t>
          </a:r>
          <a:r>
            <a:rPr kumimoji="1" lang="en-US" altLang="ja-JP" sz="950" baseline="0">
              <a:latin typeface="ＭＳ Ｐゴシック"/>
            </a:rPr>
            <a:t>10,727</a:t>
          </a:r>
          <a:r>
            <a:rPr kumimoji="1" lang="ja-JP" altLang="en-US" sz="950" baseline="0">
              <a:latin typeface="ＭＳ Ｐゴシック"/>
            </a:rPr>
            <a:t>円増加しており、主な要因としては、平成</a:t>
          </a:r>
          <a:r>
            <a:rPr kumimoji="1" lang="en-US" altLang="ja-JP" sz="950" baseline="0">
              <a:latin typeface="ＭＳ Ｐゴシック"/>
            </a:rPr>
            <a:t>25</a:t>
          </a:r>
          <a:r>
            <a:rPr kumimoji="1" lang="ja-JP" altLang="en-US" sz="950" baseline="0">
              <a:latin typeface="ＭＳ Ｐゴシック"/>
            </a:rPr>
            <a:t>年度に給与削減措置が終了したことによる人件費の増、不快害虫対策や消費税率改正の影響による物件費の増などがあげられる。また、類似団体平均を大きく上回っているが、その要因として、当町の地理上、沿岸部一円に集落が形成されていることに加えて口永良部島を有しており、行政区域が広大であることから、各地域に行政サービスの低下を招かぬよう本庁舎のほか３支所３出張所を設置している。このため類似団体に比べて職員数が多く、庁舎の維持管理費も多額となっている。その他の公共施設についても指定管理者制度を導入して管理運営を委託しているところであるが、離島であるが故に各施設とも競争相手が少ないため、コスト削減効果が望めない現状がある。さらに、ごみ処理施設にかかる運転管理・維持費用が当町財政を圧迫する大きな要因となっていることから、計画的な管理運営に加えて、根本的な対策（ごみ排出量の抑制など）に努める必要がある。</a:t>
          </a:r>
          <a:endParaRPr kumimoji="1" lang="ja-JP" altLang="en-US" sz="95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2815</xdr:rowOff>
    </xdr:from>
    <xdr:to>
      <xdr:col>7</xdr:col>
      <xdr:colOff>152400</xdr:colOff>
      <xdr:row>84</xdr:row>
      <xdr:rowOff>54583</xdr:rowOff>
    </xdr:to>
    <xdr:cxnSp macro="">
      <xdr:nvCxnSpPr>
        <xdr:cNvPr id="192" name="直線コネクタ 191"/>
        <xdr:cNvCxnSpPr/>
      </xdr:nvCxnSpPr>
      <xdr:spPr>
        <a:xfrm>
          <a:off x="4114800" y="14404615"/>
          <a:ext cx="838200" cy="51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92592</xdr:rowOff>
    </xdr:from>
    <xdr:ext cx="762000" cy="259045"/>
    <xdr:sp macro="" textlink="">
      <xdr:nvSpPr>
        <xdr:cNvPr id="193" name="人件費・物件費等の状況平均値テキスト"/>
        <xdr:cNvSpPr txBox="1"/>
      </xdr:nvSpPr>
      <xdr:spPr>
        <a:xfrm>
          <a:off x="5041900" y="1398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2815</xdr:rowOff>
    </xdr:from>
    <xdr:to>
      <xdr:col>6</xdr:col>
      <xdr:colOff>0</xdr:colOff>
      <xdr:row>84</xdr:row>
      <xdr:rowOff>29845</xdr:rowOff>
    </xdr:to>
    <xdr:cxnSp macro="">
      <xdr:nvCxnSpPr>
        <xdr:cNvPr id="195" name="直線コネクタ 194"/>
        <xdr:cNvCxnSpPr/>
      </xdr:nvCxnSpPr>
      <xdr:spPr>
        <a:xfrm flipV="1">
          <a:off x="3225800" y="14404615"/>
          <a:ext cx="889000" cy="27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151928</xdr:rowOff>
    </xdr:from>
    <xdr:ext cx="736600" cy="259045"/>
    <xdr:sp macro="" textlink="">
      <xdr:nvSpPr>
        <xdr:cNvPr id="197" name="テキスト ボックス 196"/>
        <xdr:cNvSpPr txBox="1"/>
      </xdr:nvSpPr>
      <xdr:spPr>
        <a:xfrm>
          <a:off x="3733800" y="13867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29845</xdr:rowOff>
    </xdr:from>
    <xdr:to>
      <xdr:col>4</xdr:col>
      <xdr:colOff>482600</xdr:colOff>
      <xdr:row>84</xdr:row>
      <xdr:rowOff>80094</xdr:rowOff>
    </xdr:to>
    <xdr:cxnSp macro="">
      <xdr:nvCxnSpPr>
        <xdr:cNvPr id="198" name="直線コネクタ 197"/>
        <xdr:cNvCxnSpPr/>
      </xdr:nvCxnSpPr>
      <xdr:spPr>
        <a:xfrm flipV="1">
          <a:off x="2336800" y="14431645"/>
          <a:ext cx="889000" cy="50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145933</xdr:rowOff>
    </xdr:from>
    <xdr:ext cx="762000" cy="259045"/>
    <xdr:sp macro="" textlink="">
      <xdr:nvSpPr>
        <xdr:cNvPr id="200" name="テキスト ボックス 199"/>
        <xdr:cNvSpPr txBox="1"/>
      </xdr:nvSpPr>
      <xdr:spPr>
        <a:xfrm>
          <a:off x="2844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34691</xdr:rowOff>
    </xdr:from>
    <xdr:to>
      <xdr:col>3</xdr:col>
      <xdr:colOff>279400</xdr:colOff>
      <xdr:row>84</xdr:row>
      <xdr:rowOff>80094</xdr:rowOff>
    </xdr:to>
    <xdr:cxnSp macro="">
      <xdr:nvCxnSpPr>
        <xdr:cNvPr id="201" name="直線コネクタ 200"/>
        <xdr:cNvCxnSpPr/>
      </xdr:nvCxnSpPr>
      <xdr:spPr>
        <a:xfrm>
          <a:off x="1447800" y="14436491"/>
          <a:ext cx="889000" cy="45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169750</xdr:rowOff>
    </xdr:from>
    <xdr:ext cx="762000" cy="259045"/>
    <xdr:sp macro="" textlink="">
      <xdr:nvSpPr>
        <xdr:cNvPr id="203" name="テキスト ボックス 202"/>
        <xdr:cNvSpPr txBox="1"/>
      </xdr:nvSpPr>
      <xdr:spPr>
        <a:xfrm>
          <a:off x="1955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135104</xdr:rowOff>
    </xdr:from>
    <xdr:ext cx="762000" cy="259045"/>
    <xdr:sp macro="" textlink="">
      <xdr:nvSpPr>
        <xdr:cNvPr id="205" name="テキスト ボックス 204"/>
        <xdr:cNvSpPr txBox="1"/>
      </xdr:nvSpPr>
      <xdr:spPr>
        <a:xfrm>
          <a:off x="1066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3783</xdr:rowOff>
    </xdr:from>
    <xdr:to>
      <xdr:col>7</xdr:col>
      <xdr:colOff>203200</xdr:colOff>
      <xdr:row>84</xdr:row>
      <xdr:rowOff>105383</xdr:rowOff>
    </xdr:to>
    <xdr:sp macro="" textlink="">
      <xdr:nvSpPr>
        <xdr:cNvPr id="211" name="円/楕円 210"/>
        <xdr:cNvSpPr/>
      </xdr:nvSpPr>
      <xdr:spPr>
        <a:xfrm>
          <a:off x="4902200" y="14405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147310</xdr:rowOff>
    </xdr:from>
    <xdr:ext cx="762000" cy="259045"/>
    <xdr:sp macro="" textlink="">
      <xdr:nvSpPr>
        <xdr:cNvPr id="212" name="人件費・物件費等の状況該当値テキスト"/>
        <xdr:cNvSpPr txBox="1"/>
      </xdr:nvSpPr>
      <xdr:spPr>
        <a:xfrm>
          <a:off x="5041900" y="14377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219,205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123465</xdr:rowOff>
    </xdr:from>
    <xdr:to>
      <xdr:col>6</xdr:col>
      <xdr:colOff>50800</xdr:colOff>
      <xdr:row>84</xdr:row>
      <xdr:rowOff>53615</xdr:rowOff>
    </xdr:to>
    <xdr:sp macro="" textlink="">
      <xdr:nvSpPr>
        <xdr:cNvPr id="213" name="円/楕円 212"/>
        <xdr:cNvSpPr/>
      </xdr:nvSpPr>
      <xdr:spPr>
        <a:xfrm>
          <a:off x="4064000" y="1435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38392</xdr:rowOff>
    </xdr:from>
    <xdr:ext cx="736600" cy="259045"/>
    <xdr:sp macro="" textlink="">
      <xdr:nvSpPr>
        <xdr:cNvPr id="214" name="テキスト ボックス 213"/>
        <xdr:cNvSpPr txBox="1"/>
      </xdr:nvSpPr>
      <xdr:spPr>
        <a:xfrm>
          <a:off x="3733800" y="14440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208,478</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150495</xdr:rowOff>
    </xdr:from>
    <xdr:to>
      <xdr:col>4</xdr:col>
      <xdr:colOff>533400</xdr:colOff>
      <xdr:row>84</xdr:row>
      <xdr:rowOff>80645</xdr:rowOff>
    </xdr:to>
    <xdr:sp macro="" textlink="">
      <xdr:nvSpPr>
        <xdr:cNvPr id="215" name="円/楕円 214"/>
        <xdr:cNvSpPr/>
      </xdr:nvSpPr>
      <xdr:spPr>
        <a:xfrm>
          <a:off x="3175000" y="1438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65422</xdr:rowOff>
    </xdr:from>
    <xdr:ext cx="762000" cy="259045"/>
    <xdr:sp macro="" textlink="">
      <xdr:nvSpPr>
        <xdr:cNvPr id="216" name="テキスト ボックス 215"/>
        <xdr:cNvSpPr txBox="1"/>
      </xdr:nvSpPr>
      <xdr:spPr>
        <a:xfrm>
          <a:off x="2844800" y="14467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214,079</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29294</xdr:rowOff>
    </xdr:from>
    <xdr:to>
      <xdr:col>3</xdr:col>
      <xdr:colOff>330200</xdr:colOff>
      <xdr:row>84</xdr:row>
      <xdr:rowOff>130894</xdr:rowOff>
    </xdr:to>
    <xdr:sp macro="" textlink="">
      <xdr:nvSpPr>
        <xdr:cNvPr id="217" name="円/楕円 216"/>
        <xdr:cNvSpPr/>
      </xdr:nvSpPr>
      <xdr:spPr>
        <a:xfrm>
          <a:off x="2286000" y="144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115671</xdr:rowOff>
    </xdr:from>
    <xdr:ext cx="762000" cy="259045"/>
    <xdr:sp macro="" textlink="">
      <xdr:nvSpPr>
        <xdr:cNvPr id="218" name="テキスト ボックス 217"/>
        <xdr:cNvSpPr txBox="1"/>
      </xdr:nvSpPr>
      <xdr:spPr>
        <a:xfrm>
          <a:off x="1955800" y="1451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224,491</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155341</xdr:rowOff>
    </xdr:from>
    <xdr:to>
      <xdr:col>2</xdr:col>
      <xdr:colOff>127000</xdr:colOff>
      <xdr:row>84</xdr:row>
      <xdr:rowOff>85491</xdr:rowOff>
    </xdr:to>
    <xdr:sp macro="" textlink="">
      <xdr:nvSpPr>
        <xdr:cNvPr id="219" name="円/楕円 218"/>
        <xdr:cNvSpPr/>
      </xdr:nvSpPr>
      <xdr:spPr>
        <a:xfrm>
          <a:off x="1397000" y="1438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70268</xdr:rowOff>
    </xdr:from>
    <xdr:ext cx="762000" cy="259045"/>
    <xdr:sp macro="" textlink="">
      <xdr:nvSpPr>
        <xdr:cNvPr id="220" name="テキスト ボックス 219"/>
        <xdr:cNvSpPr txBox="1"/>
      </xdr:nvSpPr>
      <xdr:spPr>
        <a:xfrm>
          <a:off x="1066800" y="14472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215,083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類似団体平均値と比較して高い水準にあるため、今後も勧奨退職の励行による定員管理及び適正の給与支給に努め、類似団体平均値を目指す。</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53339</xdr:rowOff>
    </xdr:from>
    <xdr:to>
      <xdr:col>24</xdr:col>
      <xdr:colOff>558800</xdr:colOff>
      <xdr:row>86</xdr:row>
      <xdr:rowOff>61384</xdr:rowOff>
    </xdr:to>
    <xdr:cxnSp macro="">
      <xdr:nvCxnSpPr>
        <xdr:cNvPr id="254" name="直線コネクタ 253"/>
        <xdr:cNvCxnSpPr/>
      </xdr:nvCxnSpPr>
      <xdr:spPr>
        <a:xfrm>
          <a:off x="16179800" y="14798039"/>
          <a:ext cx="838200" cy="8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5"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53339</xdr:rowOff>
    </xdr:from>
    <xdr:to>
      <xdr:col>23</xdr:col>
      <xdr:colOff>406400</xdr:colOff>
      <xdr:row>89</xdr:row>
      <xdr:rowOff>166370</xdr:rowOff>
    </xdr:to>
    <xdr:cxnSp macro="">
      <xdr:nvCxnSpPr>
        <xdr:cNvPr id="257" name="直線コネクタ 256"/>
        <xdr:cNvCxnSpPr/>
      </xdr:nvCxnSpPr>
      <xdr:spPr>
        <a:xfrm flipV="1">
          <a:off x="15290800" y="14798039"/>
          <a:ext cx="8890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100770</xdr:rowOff>
    </xdr:from>
    <xdr:ext cx="736600" cy="259045"/>
    <xdr:sp macro="" textlink="">
      <xdr:nvSpPr>
        <xdr:cNvPr id="259" name="テキスト ボックス 258"/>
        <xdr:cNvSpPr txBox="1"/>
      </xdr:nvSpPr>
      <xdr:spPr>
        <a:xfrm>
          <a:off x="15798800" y="14331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118111</xdr:rowOff>
    </xdr:from>
    <xdr:to>
      <xdr:col>22</xdr:col>
      <xdr:colOff>203200</xdr:colOff>
      <xdr:row>89</xdr:row>
      <xdr:rowOff>166370</xdr:rowOff>
    </xdr:to>
    <xdr:cxnSp macro="">
      <xdr:nvCxnSpPr>
        <xdr:cNvPr id="260" name="直線コネクタ 259"/>
        <xdr:cNvCxnSpPr/>
      </xdr:nvCxnSpPr>
      <xdr:spPr>
        <a:xfrm>
          <a:off x="14401800" y="15377161"/>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2" name="テキスト ボックス 261"/>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21166</xdr:rowOff>
    </xdr:from>
    <xdr:to>
      <xdr:col>21</xdr:col>
      <xdr:colOff>0</xdr:colOff>
      <xdr:row>89</xdr:row>
      <xdr:rowOff>118111</xdr:rowOff>
    </xdr:to>
    <xdr:cxnSp macro="">
      <xdr:nvCxnSpPr>
        <xdr:cNvPr id="263" name="直線コネクタ 262"/>
        <xdr:cNvCxnSpPr/>
      </xdr:nvCxnSpPr>
      <xdr:spPr>
        <a:xfrm>
          <a:off x="13512800" y="14765866"/>
          <a:ext cx="889000" cy="61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18220</xdr:rowOff>
    </xdr:from>
    <xdr:ext cx="762000" cy="259045"/>
    <xdr:sp macro="" textlink="">
      <xdr:nvSpPr>
        <xdr:cNvPr id="265" name="テキスト ボックス 264"/>
        <xdr:cNvSpPr txBox="1"/>
      </xdr:nvSpPr>
      <xdr:spPr>
        <a:xfrm>
          <a:off x="14020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6" name="フローチャート : 判断 265"/>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36423</xdr:rowOff>
    </xdr:from>
    <xdr:ext cx="762000" cy="259045"/>
    <xdr:sp macro="" textlink="">
      <xdr:nvSpPr>
        <xdr:cNvPr id="267" name="テキスト ボックス 266"/>
        <xdr:cNvSpPr txBox="1"/>
      </xdr:nvSpPr>
      <xdr:spPr>
        <a:xfrm>
          <a:off x="13131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73" name="円/楕円 272"/>
        <xdr:cNvSpPr/>
      </xdr:nvSpPr>
      <xdr:spPr>
        <a:xfrm>
          <a:off x="169672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154111</xdr:rowOff>
    </xdr:from>
    <xdr:ext cx="762000" cy="259045"/>
    <xdr:sp macro="" textlink="">
      <xdr:nvSpPr>
        <xdr:cNvPr id="274" name="給与水準   （国との比較）該当値テキスト"/>
        <xdr:cNvSpPr txBox="1"/>
      </xdr:nvSpPr>
      <xdr:spPr>
        <a:xfrm>
          <a:off x="17106900" y="1472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2539</xdr:rowOff>
    </xdr:from>
    <xdr:to>
      <xdr:col>23</xdr:col>
      <xdr:colOff>457200</xdr:colOff>
      <xdr:row>86</xdr:row>
      <xdr:rowOff>104139</xdr:rowOff>
    </xdr:to>
    <xdr:sp macro="" textlink="">
      <xdr:nvSpPr>
        <xdr:cNvPr id="275" name="円/楕円 274"/>
        <xdr:cNvSpPr/>
      </xdr:nvSpPr>
      <xdr:spPr>
        <a:xfrm>
          <a:off x="16129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88916</xdr:rowOff>
    </xdr:from>
    <xdr:ext cx="736600" cy="259045"/>
    <xdr:sp macro="" textlink="">
      <xdr:nvSpPr>
        <xdr:cNvPr id="276" name="テキスト ボックス 275"/>
        <xdr:cNvSpPr txBox="1"/>
      </xdr:nvSpPr>
      <xdr:spPr>
        <a:xfrm>
          <a:off x="15798800" y="14833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115570</xdr:rowOff>
    </xdr:from>
    <xdr:to>
      <xdr:col>22</xdr:col>
      <xdr:colOff>254000</xdr:colOff>
      <xdr:row>90</xdr:row>
      <xdr:rowOff>45720</xdr:rowOff>
    </xdr:to>
    <xdr:sp macro="" textlink="">
      <xdr:nvSpPr>
        <xdr:cNvPr id="277" name="円/楕円 276"/>
        <xdr:cNvSpPr/>
      </xdr:nvSpPr>
      <xdr:spPr>
        <a:xfrm>
          <a:off x="15240000" y="153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30497</xdr:rowOff>
    </xdr:from>
    <xdr:ext cx="762000" cy="259045"/>
    <xdr:sp macro="" textlink="">
      <xdr:nvSpPr>
        <xdr:cNvPr id="278" name="テキスト ボックス 277"/>
        <xdr:cNvSpPr txBox="1"/>
      </xdr:nvSpPr>
      <xdr:spPr>
        <a:xfrm>
          <a:off x="14909800" y="154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9" name="円/楕円 278"/>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80" name="テキスト ボックス 279"/>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141816</xdr:rowOff>
    </xdr:from>
    <xdr:to>
      <xdr:col>19</xdr:col>
      <xdr:colOff>533400</xdr:colOff>
      <xdr:row>86</xdr:row>
      <xdr:rowOff>71966</xdr:rowOff>
    </xdr:to>
    <xdr:sp macro="" textlink="">
      <xdr:nvSpPr>
        <xdr:cNvPr id="281" name="円/楕円 280"/>
        <xdr:cNvSpPr/>
      </xdr:nvSpPr>
      <xdr:spPr>
        <a:xfrm>
          <a:off x="13462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56743</xdr:rowOff>
    </xdr:from>
    <xdr:ext cx="762000" cy="259045"/>
    <xdr:sp macro="" textlink="">
      <xdr:nvSpPr>
        <xdr:cNvPr id="282" name="テキスト ボックス 281"/>
        <xdr:cNvSpPr txBox="1"/>
      </xdr:nvSpPr>
      <xdr:spPr>
        <a:xfrm>
          <a:off x="13131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[11.19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は屋久島と口永良部島の二つの離島を行政区域としている。特に屋久島はその大部分が険しい山岳地帯で占められており、居住区域は島の周囲沿岸部であるため、本庁のほか３支所２出張所を、口永良部島に１出張所を設置して住民サービスにあたっている。このため各支所・出張所の配置職員数も多くなり、類似団体平均値を上回っている。これまで職員数削減のため、組織再編等の行財政改革を実施してきたが、引き続き住民サービスを停滞させることのない行財政改革に取り組んでいきたい。</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152679</xdr:rowOff>
    </xdr:from>
    <xdr:to>
      <xdr:col>24</xdr:col>
      <xdr:colOff>558800</xdr:colOff>
      <xdr:row>61</xdr:row>
      <xdr:rowOff>166675</xdr:rowOff>
    </xdr:to>
    <xdr:cxnSp macro="">
      <xdr:nvCxnSpPr>
        <xdr:cNvPr id="314" name="直線コネクタ 313"/>
        <xdr:cNvCxnSpPr/>
      </xdr:nvCxnSpPr>
      <xdr:spPr>
        <a:xfrm flipV="1">
          <a:off x="16179800" y="10611129"/>
          <a:ext cx="838200" cy="13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79315</xdr:rowOff>
    </xdr:from>
    <xdr:ext cx="762000" cy="259045"/>
    <xdr:sp macro="" textlink="">
      <xdr:nvSpPr>
        <xdr:cNvPr id="315" name="定員管理の状況平均値テキスト"/>
        <xdr:cNvSpPr txBox="1"/>
      </xdr:nvSpPr>
      <xdr:spPr>
        <a:xfrm>
          <a:off x="17106900" y="10366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166192</xdr:rowOff>
    </xdr:from>
    <xdr:to>
      <xdr:col>23</xdr:col>
      <xdr:colOff>406400</xdr:colOff>
      <xdr:row>61</xdr:row>
      <xdr:rowOff>166675</xdr:rowOff>
    </xdr:to>
    <xdr:cxnSp macro="">
      <xdr:nvCxnSpPr>
        <xdr:cNvPr id="317" name="直線コネクタ 316"/>
        <xdr:cNvCxnSpPr/>
      </xdr:nvCxnSpPr>
      <xdr:spPr>
        <a:xfrm>
          <a:off x="15290800" y="10624642"/>
          <a:ext cx="889000" cy="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169257</xdr:rowOff>
    </xdr:from>
    <xdr:ext cx="736600" cy="259045"/>
    <xdr:sp macro="" textlink="">
      <xdr:nvSpPr>
        <xdr:cNvPr id="319" name="テキスト ボックス 318"/>
        <xdr:cNvSpPr txBox="1"/>
      </xdr:nvSpPr>
      <xdr:spPr>
        <a:xfrm>
          <a:off x="15798800" y="10284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166192</xdr:rowOff>
    </xdr:from>
    <xdr:to>
      <xdr:col>22</xdr:col>
      <xdr:colOff>203200</xdr:colOff>
      <xdr:row>62</xdr:row>
      <xdr:rowOff>7289</xdr:rowOff>
    </xdr:to>
    <xdr:cxnSp macro="">
      <xdr:nvCxnSpPr>
        <xdr:cNvPr id="320" name="直線コネクタ 319"/>
        <xdr:cNvCxnSpPr/>
      </xdr:nvCxnSpPr>
      <xdr:spPr>
        <a:xfrm flipV="1">
          <a:off x="14401800" y="10624642"/>
          <a:ext cx="889000" cy="12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165879</xdr:rowOff>
    </xdr:from>
    <xdr:ext cx="762000" cy="259045"/>
    <xdr:sp macro="" textlink="">
      <xdr:nvSpPr>
        <xdr:cNvPr id="322" name="テキスト ボックス 321"/>
        <xdr:cNvSpPr txBox="1"/>
      </xdr:nvSpPr>
      <xdr:spPr>
        <a:xfrm>
          <a:off x="14909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7289</xdr:rowOff>
    </xdr:from>
    <xdr:to>
      <xdr:col>21</xdr:col>
      <xdr:colOff>0</xdr:colOff>
      <xdr:row>62</xdr:row>
      <xdr:rowOff>22733</xdr:rowOff>
    </xdr:to>
    <xdr:cxnSp macro="">
      <xdr:nvCxnSpPr>
        <xdr:cNvPr id="323" name="直線コネクタ 322"/>
        <xdr:cNvCxnSpPr/>
      </xdr:nvCxnSpPr>
      <xdr:spPr>
        <a:xfrm flipV="1">
          <a:off x="13512800" y="10637189"/>
          <a:ext cx="889000" cy="15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1668</xdr:rowOff>
    </xdr:from>
    <xdr:ext cx="762000" cy="259045"/>
    <xdr:sp macro="" textlink="">
      <xdr:nvSpPr>
        <xdr:cNvPr id="325" name="テキスト ボックス 324"/>
        <xdr:cNvSpPr txBox="1"/>
      </xdr:nvSpPr>
      <xdr:spPr>
        <a:xfrm>
          <a:off x="14020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6" name="フローチャート : 判断 325"/>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166844</xdr:rowOff>
    </xdr:from>
    <xdr:ext cx="762000" cy="259045"/>
    <xdr:sp macro="" textlink="">
      <xdr:nvSpPr>
        <xdr:cNvPr id="327" name="テキスト ボックス 326"/>
        <xdr:cNvSpPr txBox="1"/>
      </xdr:nvSpPr>
      <xdr:spPr>
        <a:xfrm>
          <a:off x="13131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101879</xdr:rowOff>
    </xdr:from>
    <xdr:to>
      <xdr:col>24</xdr:col>
      <xdr:colOff>609600</xdr:colOff>
      <xdr:row>62</xdr:row>
      <xdr:rowOff>32029</xdr:rowOff>
    </xdr:to>
    <xdr:sp macro="" textlink="">
      <xdr:nvSpPr>
        <xdr:cNvPr id="333" name="円/楕円 332"/>
        <xdr:cNvSpPr/>
      </xdr:nvSpPr>
      <xdr:spPr>
        <a:xfrm>
          <a:off x="16967200" y="10560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73956</xdr:rowOff>
    </xdr:from>
    <xdr:ext cx="762000" cy="259045"/>
    <xdr:sp macro="" textlink="">
      <xdr:nvSpPr>
        <xdr:cNvPr id="334" name="定員管理の状況該当値テキスト"/>
        <xdr:cNvSpPr txBox="1"/>
      </xdr:nvSpPr>
      <xdr:spPr>
        <a:xfrm>
          <a:off x="17106900" y="10532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115875</xdr:rowOff>
    </xdr:from>
    <xdr:to>
      <xdr:col>23</xdr:col>
      <xdr:colOff>457200</xdr:colOff>
      <xdr:row>62</xdr:row>
      <xdr:rowOff>46025</xdr:rowOff>
    </xdr:to>
    <xdr:sp macro="" textlink="">
      <xdr:nvSpPr>
        <xdr:cNvPr id="335" name="円/楕円 334"/>
        <xdr:cNvSpPr/>
      </xdr:nvSpPr>
      <xdr:spPr>
        <a:xfrm>
          <a:off x="16129000" y="1057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30802</xdr:rowOff>
    </xdr:from>
    <xdr:ext cx="736600" cy="259045"/>
    <xdr:sp macro="" textlink="">
      <xdr:nvSpPr>
        <xdr:cNvPr id="336" name="テキスト ボックス 335"/>
        <xdr:cNvSpPr txBox="1"/>
      </xdr:nvSpPr>
      <xdr:spPr>
        <a:xfrm>
          <a:off x="15798800" y="10660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115392</xdr:rowOff>
    </xdr:from>
    <xdr:to>
      <xdr:col>22</xdr:col>
      <xdr:colOff>254000</xdr:colOff>
      <xdr:row>62</xdr:row>
      <xdr:rowOff>45542</xdr:rowOff>
    </xdr:to>
    <xdr:sp macro="" textlink="">
      <xdr:nvSpPr>
        <xdr:cNvPr id="337" name="円/楕円 336"/>
        <xdr:cNvSpPr/>
      </xdr:nvSpPr>
      <xdr:spPr>
        <a:xfrm>
          <a:off x="15240000" y="1057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30319</xdr:rowOff>
    </xdr:from>
    <xdr:ext cx="762000" cy="259045"/>
    <xdr:sp macro="" textlink="">
      <xdr:nvSpPr>
        <xdr:cNvPr id="338" name="テキスト ボックス 337"/>
        <xdr:cNvSpPr txBox="1"/>
      </xdr:nvSpPr>
      <xdr:spPr>
        <a:xfrm>
          <a:off x="14909800" y="1066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127939</xdr:rowOff>
    </xdr:from>
    <xdr:to>
      <xdr:col>21</xdr:col>
      <xdr:colOff>50800</xdr:colOff>
      <xdr:row>62</xdr:row>
      <xdr:rowOff>58089</xdr:rowOff>
    </xdr:to>
    <xdr:sp macro="" textlink="">
      <xdr:nvSpPr>
        <xdr:cNvPr id="339" name="円/楕円 338"/>
        <xdr:cNvSpPr/>
      </xdr:nvSpPr>
      <xdr:spPr>
        <a:xfrm>
          <a:off x="14351000" y="1058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42866</xdr:rowOff>
    </xdr:from>
    <xdr:ext cx="762000" cy="259045"/>
    <xdr:sp macro="" textlink="">
      <xdr:nvSpPr>
        <xdr:cNvPr id="340" name="テキスト ボックス 339"/>
        <xdr:cNvSpPr txBox="1"/>
      </xdr:nvSpPr>
      <xdr:spPr>
        <a:xfrm>
          <a:off x="14020800" y="1067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143383</xdr:rowOff>
    </xdr:from>
    <xdr:to>
      <xdr:col>19</xdr:col>
      <xdr:colOff>533400</xdr:colOff>
      <xdr:row>62</xdr:row>
      <xdr:rowOff>73533</xdr:rowOff>
    </xdr:to>
    <xdr:sp macro="" textlink="">
      <xdr:nvSpPr>
        <xdr:cNvPr id="341" name="円/楕円 340"/>
        <xdr:cNvSpPr/>
      </xdr:nvSpPr>
      <xdr:spPr>
        <a:xfrm>
          <a:off x="13462000" y="10601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58310</xdr:rowOff>
    </xdr:from>
    <xdr:ext cx="762000" cy="259045"/>
    <xdr:sp macro="" textlink="">
      <xdr:nvSpPr>
        <xdr:cNvPr id="342" name="テキスト ボックス 341"/>
        <xdr:cNvSpPr txBox="1"/>
      </xdr:nvSpPr>
      <xdr:spPr>
        <a:xfrm>
          <a:off x="13131800" y="10688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年度に策定した公債費負担適正化計画に基き、新規地方債の発行抑制に努めた結果、平成</a:t>
          </a:r>
          <a:r>
            <a:rPr kumimoji="1" lang="en-US" altLang="ja-JP" sz="1300">
              <a:latin typeface="ＭＳ Ｐゴシック"/>
            </a:rPr>
            <a:t>24</a:t>
          </a:r>
          <a:r>
            <a:rPr kumimoji="1" lang="ja-JP" altLang="en-US" sz="1300">
              <a:latin typeface="ＭＳ Ｐゴシック"/>
            </a:rPr>
            <a:t>年度決算において</a:t>
          </a:r>
          <a:r>
            <a:rPr kumimoji="1" lang="en-US" altLang="ja-JP" sz="1300">
              <a:latin typeface="ＭＳ Ｐゴシック"/>
            </a:rPr>
            <a:t>18%</a:t>
          </a:r>
          <a:r>
            <a:rPr kumimoji="1" lang="ja-JP" altLang="en-US" sz="1300">
              <a:latin typeface="ＭＳ Ｐゴシック"/>
            </a:rPr>
            <a:t>を下回ることができ、平成</a:t>
          </a:r>
          <a:r>
            <a:rPr kumimoji="1" lang="en-US" altLang="ja-JP" sz="1300">
              <a:latin typeface="ＭＳ Ｐゴシック"/>
            </a:rPr>
            <a:t>26</a:t>
          </a:r>
          <a:r>
            <a:rPr kumimoji="1" lang="ja-JP" altLang="en-US" sz="1300">
              <a:latin typeface="ＭＳ Ｐゴシック"/>
            </a:rPr>
            <a:t>年度決算においては前年度からさらに</a:t>
          </a:r>
          <a:r>
            <a:rPr kumimoji="1" lang="en-US" altLang="ja-JP" sz="1300">
              <a:latin typeface="ＭＳ Ｐゴシック"/>
            </a:rPr>
            <a:t>1.0</a:t>
          </a:r>
          <a:r>
            <a:rPr kumimoji="1" lang="ja-JP" altLang="en-US" sz="1300">
              <a:latin typeface="ＭＳ Ｐゴシック"/>
            </a:rPr>
            <a:t>ポイント減少させることができた。しかしながら、類似団体平均値を大きく上回っており、また、県下でも突出して悪い状況に変わりはない。さらに、今後は本庁舎建設や造船事業などの大規模事業が計画されているため、普通建設事業の適正な計画・管理・縮小を行い、引き続き新規地方債の発行抑制により、適正な公債管理に努め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9" name="直線コネクタ 35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0" name="テキスト ボックス 35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1" name="直線コネクタ 36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2" name="テキスト ボックス 36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3" name="直線コネクタ 36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4" name="テキスト ボックス 36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76835</xdr:rowOff>
    </xdr:from>
    <xdr:to>
      <xdr:col>24</xdr:col>
      <xdr:colOff>558800</xdr:colOff>
      <xdr:row>43</xdr:row>
      <xdr:rowOff>28893</xdr:rowOff>
    </xdr:to>
    <xdr:cxnSp macro="">
      <xdr:nvCxnSpPr>
        <xdr:cNvPr id="367" name="直線コネクタ 366"/>
        <xdr:cNvCxnSpPr/>
      </xdr:nvCxnSpPr>
      <xdr:spPr>
        <a:xfrm flipV="1">
          <a:off x="17018000" y="6249035"/>
          <a:ext cx="0" cy="11522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970</xdr:rowOff>
    </xdr:from>
    <xdr:ext cx="762000" cy="259045"/>
    <xdr:sp macro="" textlink="">
      <xdr:nvSpPr>
        <xdr:cNvPr id="368" name="公債費負担の状況最小値テキスト"/>
        <xdr:cNvSpPr txBox="1"/>
      </xdr:nvSpPr>
      <xdr:spPr>
        <a:xfrm>
          <a:off x="17106900" y="737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28893</xdr:rowOff>
    </xdr:from>
    <xdr:to>
      <xdr:col>24</xdr:col>
      <xdr:colOff>647700</xdr:colOff>
      <xdr:row>43</xdr:row>
      <xdr:rowOff>28893</xdr:rowOff>
    </xdr:to>
    <xdr:cxnSp macro="">
      <xdr:nvCxnSpPr>
        <xdr:cNvPr id="369" name="直線コネクタ 368"/>
        <xdr:cNvCxnSpPr/>
      </xdr:nvCxnSpPr>
      <xdr:spPr>
        <a:xfrm>
          <a:off x="16929100" y="7401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163212</xdr:rowOff>
    </xdr:from>
    <xdr:ext cx="762000" cy="259045"/>
    <xdr:sp macro="" textlink="">
      <xdr:nvSpPr>
        <xdr:cNvPr id="370" name="公債費負担の状況最大値テキスト"/>
        <xdr:cNvSpPr txBox="1"/>
      </xdr:nvSpPr>
      <xdr:spPr>
        <a:xfrm>
          <a:off x="17106900" y="5992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76835</xdr:rowOff>
    </xdr:from>
    <xdr:to>
      <xdr:col>24</xdr:col>
      <xdr:colOff>647700</xdr:colOff>
      <xdr:row>36</xdr:row>
      <xdr:rowOff>76835</xdr:rowOff>
    </xdr:to>
    <xdr:cxnSp macro="">
      <xdr:nvCxnSpPr>
        <xdr:cNvPr id="371" name="直線コネクタ 370"/>
        <xdr:cNvCxnSpPr/>
      </xdr:nvCxnSpPr>
      <xdr:spPr>
        <a:xfrm>
          <a:off x="16929100" y="624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152082</xdr:rowOff>
    </xdr:from>
    <xdr:to>
      <xdr:col>24</xdr:col>
      <xdr:colOff>558800</xdr:colOff>
      <xdr:row>43</xdr:row>
      <xdr:rowOff>40957</xdr:rowOff>
    </xdr:to>
    <xdr:cxnSp macro="">
      <xdr:nvCxnSpPr>
        <xdr:cNvPr id="372" name="直線コネクタ 371"/>
        <xdr:cNvCxnSpPr/>
      </xdr:nvCxnSpPr>
      <xdr:spPr>
        <a:xfrm flipV="1">
          <a:off x="16179800" y="7352982"/>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38434</xdr:rowOff>
    </xdr:from>
    <xdr:ext cx="762000" cy="259045"/>
    <xdr:sp macro="" textlink="">
      <xdr:nvSpPr>
        <xdr:cNvPr id="373" name="公債費負担の状況平均値テキスト"/>
        <xdr:cNvSpPr txBox="1"/>
      </xdr:nvSpPr>
      <xdr:spPr>
        <a:xfrm>
          <a:off x="17106900" y="67249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21907</xdr:rowOff>
    </xdr:from>
    <xdr:to>
      <xdr:col>24</xdr:col>
      <xdr:colOff>609600</xdr:colOff>
      <xdr:row>40</xdr:row>
      <xdr:rowOff>123507</xdr:rowOff>
    </xdr:to>
    <xdr:sp macro="" textlink="">
      <xdr:nvSpPr>
        <xdr:cNvPr id="374" name="フローチャート : 判断 373"/>
        <xdr:cNvSpPr/>
      </xdr:nvSpPr>
      <xdr:spPr>
        <a:xfrm>
          <a:off x="16967200" y="687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40957</xdr:rowOff>
    </xdr:from>
    <xdr:to>
      <xdr:col>23</xdr:col>
      <xdr:colOff>406400</xdr:colOff>
      <xdr:row>43</xdr:row>
      <xdr:rowOff>89218</xdr:rowOff>
    </xdr:to>
    <xdr:cxnSp macro="">
      <xdr:nvCxnSpPr>
        <xdr:cNvPr id="375" name="直線コネクタ 374"/>
        <xdr:cNvCxnSpPr/>
      </xdr:nvCxnSpPr>
      <xdr:spPr>
        <a:xfrm flipV="1">
          <a:off x="15290800" y="7413307"/>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82232</xdr:rowOff>
    </xdr:from>
    <xdr:to>
      <xdr:col>23</xdr:col>
      <xdr:colOff>457200</xdr:colOff>
      <xdr:row>41</xdr:row>
      <xdr:rowOff>12382</xdr:rowOff>
    </xdr:to>
    <xdr:sp macro="" textlink="">
      <xdr:nvSpPr>
        <xdr:cNvPr id="376" name="フローチャート : 判断 375"/>
        <xdr:cNvSpPr/>
      </xdr:nvSpPr>
      <xdr:spPr>
        <a:xfrm>
          <a:off x="16129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22559</xdr:rowOff>
    </xdr:from>
    <xdr:ext cx="736600" cy="259045"/>
    <xdr:sp macro="" textlink="">
      <xdr:nvSpPr>
        <xdr:cNvPr id="377" name="テキスト ボックス 376"/>
        <xdr:cNvSpPr txBox="1"/>
      </xdr:nvSpPr>
      <xdr:spPr>
        <a:xfrm>
          <a:off x="15798800" y="670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89218</xdr:rowOff>
    </xdr:from>
    <xdr:to>
      <xdr:col>22</xdr:col>
      <xdr:colOff>203200</xdr:colOff>
      <xdr:row>43</xdr:row>
      <xdr:rowOff>149543</xdr:rowOff>
    </xdr:to>
    <xdr:cxnSp macro="">
      <xdr:nvCxnSpPr>
        <xdr:cNvPr id="378" name="直線コネクタ 377"/>
        <xdr:cNvCxnSpPr/>
      </xdr:nvCxnSpPr>
      <xdr:spPr>
        <a:xfrm flipV="1">
          <a:off x="14401800" y="746156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130493</xdr:rowOff>
    </xdr:from>
    <xdr:to>
      <xdr:col>22</xdr:col>
      <xdr:colOff>254000</xdr:colOff>
      <xdr:row>41</xdr:row>
      <xdr:rowOff>60643</xdr:rowOff>
    </xdr:to>
    <xdr:sp macro="" textlink="">
      <xdr:nvSpPr>
        <xdr:cNvPr id="379" name="フローチャート : 判断 378"/>
        <xdr:cNvSpPr/>
      </xdr:nvSpPr>
      <xdr:spPr>
        <a:xfrm>
          <a:off x="15240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70820</xdr:rowOff>
    </xdr:from>
    <xdr:ext cx="762000" cy="259045"/>
    <xdr:sp macro="" textlink="">
      <xdr:nvSpPr>
        <xdr:cNvPr id="380" name="テキスト ボックス 379"/>
        <xdr:cNvSpPr txBox="1"/>
      </xdr:nvSpPr>
      <xdr:spPr>
        <a:xfrm>
          <a:off x="14909800" y="67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149543</xdr:rowOff>
    </xdr:from>
    <xdr:to>
      <xdr:col>21</xdr:col>
      <xdr:colOff>0</xdr:colOff>
      <xdr:row>44</xdr:row>
      <xdr:rowOff>20320</xdr:rowOff>
    </xdr:to>
    <xdr:cxnSp macro="">
      <xdr:nvCxnSpPr>
        <xdr:cNvPr id="381" name="直線コネクタ 380"/>
        <xdr:cNvCxnSpPr/>
      </xdr:nvCxnSpPr>
      <xdr:spPr>
        <a:xfrm flipV="1">
          <a:off x="13512800" y="752189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82" name="フローチャート : 判断 381"/>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383" name="テキスト ボックス 382"/>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31432</xdr:rowOff>
    </xdr:from>
    <xdr:to>
      <xdr:col>19</xdr:col>
      <xdr:colOff>533400</xdr:colOff>
      <xdr:row>41</xdr:row>
      <xdr:rowOff>133032</xdr:rowOff>
    </xdr:to>
    <xdr:sp macro="" textlink="">
      <xdr:nvSpPr>
        <xdr:cNvPr id="384" name="フローチャート : 判断 383"/>
        <xdr:cNvSpPr/>
      </xdr:nvSpPr>
      <xdr:spPr>
        <a:xfrm>
          <a:off x="13462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143209</xdr:rowOff>
    </xdr:from>
    <xdr:ext cx="762000" cy="259045"/>
    <xdr:sp macro="" textlink="">
      <xdr:nvSpPr>
        <xdr:cNvPr id="385" name="テキスト ボックス 384"/>
        <xdr:cNvSpPr txBox="1"/>
      </xdr:nvSpPr>
      <xdr:spPr>
        <a:xfrm>
          <a:off x="13131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6" name="テキスト ボックス 38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7" name="テキスト ボックス 38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8" name="テキスト ボックス 38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9" name="テキスト ボックス 38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0" name="テキスト ボックス 38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101282</xdr:rowOff>
    </xdr:from>
    <xdr:to>
      <xdr:col>24</xdr:col>
      <xdr:colOff>609600</xdr:colOff>
      <xdr:row>43</xdr:row>
      <xdr:rowOff>31432</xdr:rowOff>
    </xdr:to>
    <xdr:sp macro="" textlink="">
      <xdr:nvSpPr>
        <xdr:cNvPr id="391" name="円/楕円 390"/>
        <xdr:cNvSpPr/>
      </xdr:nvSpPr>
      <xdr:spPr>
        <a:xfrm>
          <a:off x="169672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168609</xdr:rowOff>
    </xdr:from>
    <xdr:ext cx="762000" cy="259045"/>
    <xdr:sp macro="" textlink="">
      <xdr:nvSpPr>
        <xdr:cNvPr id="392" name="公債費負担の状況該当値テキスト"/>
        <xdr:cNvSpPr txBox="1"/>
      </xdr:nvSpPr>
      <xdr:spPr>
        <a:xfrm>
          <a:off x="17106900" y="7198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161607</xdr:rowOff>
    </xdr:from>
    <xdr:to>
      <xdr:col>23</xdr:col>
      <xdr:colOff>457200</xdr:colOff>
      <xdr:row>43</xdr:row>
      <xdr:rowOff>91757</xdr:rowOff>
    </xdr:to>
    <xdr:sp macro="" textlink="">
      <xdr:nvSpPr>
        <xdr:cNvPr id="393" name="円/楕円 392"/>
        <xdr:cNvSpPr/>
      </xdr:nvSpPr>
      <xdr:spPr>
        <a:xfrm>
          <a:off x="16129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76534</xdr:rowOff>
    </xdr:from>
    <xdr:ext cx="736600" cy="259045"/>
    <xdr:sp macro="" textlink="">
      <xdr:nvSpPr>
        <xdr:cNvPr id="394" name="テキスト ボックス 393"/>
        <xdr:cNvSpPr txBox="1"/>
      </xdr:nvSpPr>
      <xdr:spPr>
        <a:xfrm>
          <a:off x="15798800" y="7448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38418</xdr:rowOff>
    </xdr:from>
    <xdr:to>
      <xdr:col>22</xdr:col>
      <xdr:colOff>254000</xdr:colOff>
      <xdr:row>43</xdr:row>
      <xdr:rowOff>140018</xdr:rowOff>
    </xdr:to>
    <xdr:sp macro="" textlink="">
      <xdr:nvSpPr>
        <xdr:cNvPr id="395" name="円/楕円 394"/>
        <xdr:cNvSpPr/>
      </xdr:nvSpPr>
      <xdr:spPr>
        <a:xfrm>
          <a:off x="15240000" y="7410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124795</xdr:rowOff>
    </xdr:from>
    <xdr:ext cx="762000" cy="259045"/>
    <xdr:sp macro="" textlink="">
      <xdr:nvSpPr>
        <xdr:cNvPr id="396" name="テキスト ボックス 395"/>
        <xdr:cNvSpPr txBox="1"/>
      </xdr:nvSpPr>
      <xdr:spPr>
        <a:xfrm>
          <a:off x="14909800" y="749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98743</xdr:rowOff>
    </xdr:from>
    <xdr:to>
      <xdr:col>21</xdr:col>
      <xdr:colOff>50800</xdr:colOff>
      <xdr:row>44</xdr:row>
      <xdr:rowOff>28893</xdr:rowOff>
    </xdr:to>
    <xdr:sp macro="" textlink="">
      <xdr:nvSpPr>
        <xdr:cNvPr id="397" name="円/楕円 396"/>
        <xdr:cNvSpPr/>
      </xdr:nvSpPr>
      <xdr:spPr>
        <a:xfrm>
          <a:off x="14351000" y="747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13670</xdr:rowOff>
    </xdr:from>
    <xdr:ext cx="762000" cy="259045"/>
    <xdr:sp macro="" textlink="">
      <xdr:nvSpPr>
        <xdr:cNvPr id="398" name="テキスト ボックス 397"/>
        <xdr:cNvSpPr txBox="1"/>
      </xdr:nvSpPr>
      <xdr:spPr>
        <a:xfrm>
          <a:off x="14020800" y="755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140970</xdr:rowOff>
    </xdr:from>
    <xdr:to>
      <xdr:col>19</xdr:col>
      <xdr:colOff>533400</xdr:colOff>
      <xdr:row>44</xdr:row>
      <xdr:rowOff>71120</xdr:rowOff>
    </xdr:to>
    <xdr:sp macro="" textlink="">
      <xdr:nvSpPr>
        <xdr:cNvPr id="399" name="円/楕円 398"/>
        <xdr:cNvSpPr/>
      </xdr:nvSpPr>
      <xdr:spPr>
        <a:xfrm>
          <a:off x="13462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55897</xdr:rowOff>
    </xdr:from>
    <xdr:ext cx="762000" cy="259045"/>
    <xdr:sp macro="" textlink="">
      <xdr:nvSpPr>
        <xdr:cNvPr id="400" name="テキスト ボックス 399"/>
        <xdr:cNvSpPr txBox="1"/>
      </xdr:nvSpPr>
      <xdr:spPr>
        <a:xfrm>
          <a:off x="13131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1" name="正方形/長方形 40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2" name="テキスト ボックス 40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3" name="テキスト ボックス 40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4" name="正方形/長方形 40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5" name="正方形/長方形 40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6" name="正方形/長方形 40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7" name="正方形/長方形 40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8" name="正方形/長方形 40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9" name="正方形/長方形 40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類似団体平均値を大きく上回っているが、新規地方債の発行抑制と財政調整基金への積立努力により大幅に改善されてきているところである。</a:t>
          </a:r>
        </a:p>
        <a:p>
          <a:r>
            <a:rPr kumimoji="1" lang="ja-JP" altLang="en-US" sz="1300">
              <a:latin typeface="ＭＳ Ｐゴシック"/>
            </a:rPr>
            <a:t>　今後も引き続き地方債の発行抑制と徹底した定員管理等行財政改革を行い、将来世代への負担軽減を図るよう財政健全化に努める。</a:t>
          </a:r>
        </a:p>
      </xdr:txBody>
    </xdr:sp>
    <xdr:clientData/>
  </xdr:twoCellAnchor>
  <xdr:oneCellAnchor>
    <xdr:from>
      <xdr:col>18</xdr:col>
      <xdr:colOff>444500</xdr:colOff>
      <xdr:row>10</xdr:row>
      <xdr:rowOff>63500</xdr:rowOff>
    </xdr:from>
    <xdr:ext cx="298543" cy="225703"/>
    <xdr:sp macro="" textlink="">
      <xdr:nvSpPr>
        <xdr:cNvPr id="414" name="テキスト ボックス 41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7" name="直線コネクタ 41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8" name="テキスト ボックス 41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1" name="直線コネクタ 42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2" name="テキスト ボックス 42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3" name="直線コネクタ 42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25" name="直線コネクタ 424"/>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26"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27" name="直線コネクタ 426"/>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8"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29" name="直線コネクタ 428"/>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166243</xdr:rowOff>
    </xdr:from>
    <xdr:to>
      <xdr:col>24</xdr:col>
      <xdr:colOff>558800</xdr:colOff>
      <xdr:row>18</xdr:row>
      <xdr:rowOff>61754</xdr:rowOff>
    </xdr:to>
    <xdr:cxnSp macro="">
      <xdr:nvCxnSpPr>
        <xdr:cNvPr id="430" name="直線コネクタ 429"/>
        <xdr:cNvCxnSpPr/>
      </xdr:nvCxnSpPr>
      <xdr:spPr>
        <a:xfrm flipV="1">
          <a:off x="16179800" y="3080893"/>
          <a:ext cx="838200" cy="66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1"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2" name="フローチャート : 判断 431"/>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61754</xdr:rowOff>
    </xdr:from>
    <xdr:to>
      <xdr:col>23</xdr:col>
      <xdr:colOff>406400</xdr:colOff>
      <xdr:row>19</xdr:row>
      <xdr:rowOff>4318</xdr:rowOff>
    </xdr:to>
    <xdr:cxnSp macro="">
      <xdr:nvCxnSpPr>
        <xdr:cNvPr id="433" name="直線コネクタ 432"/>
        <xdr:cNvCxnSpPr/>
      </xdr:nvCxnSpPr>
      <xdr:spPr>
        <a:xfrm flipV="1">
          <a:off x="15290800" y="3147854"/>
          <a:ext cx="889000" cy="114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4" name="フローチャート : 判断 433"/>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5" name="テキスト ボックス 434"/>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4318</xdr:rowOff>
    </xdr:from>
    <xdr:to>
      <xdr:col>22</xdr:col>
      <xdr:colOff>203200</xdr:colOff>
      <xdr:row>19</xdr:row>
      <xdr:rowOff>131001</xdr:rowOff>
    </xdr:to>
    <xdr:cxnSp macro="">
      <xdr:nvCxnSpPr>
        <xdr:cNvPr id="436" name="直線コネクタ 435"/>
        <xdr:cNvCxnSpPr/>
      </xdr:nvCxnSpPr>
      <xdr:spPr>
        <a:xfrm flipV="1">
          <a:off x="14401800" y="3261868"/>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37" name="フローチャート : 判断 436"/>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38" name="テキスト ボックス 437"/>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131001</xdr:rowOff>
    </xdr:from>
    <xdr:to>
      <xdr:col>21</xdr:col>
      <xdr:colOff>0</xdr:colOff>
      <xdr:row>20</xdr:row>
      <xdr:rowOff>86233</xdr:rowOff>
    </xdr:to>
    <xdr:cxnSp macro="">
      <xdr:nvCxnSpPr>
        <xdr:cNvPr id="439" name="直線コネクタ 438"/>
        <xdr:cNvCxnSpPr/>
      </xdr:nvCxnSpPr>
      <xdr:spPr>
        <a:xfrm flipV="1">
          <a:off x="13512800" y="3388551"/>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0" name="フローチャート : 判断 439"/>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1" name="テキスト ボックス 440"/>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42" name="フローチャート : 判断 441"/>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3" name="テキスト ボックス 442"/>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115443</xdr:rowOff>
    </xdr:from>
    <xdr:to>
      <xdr:col>24</xdr:col>
      <xdr:colOff>609600</xdr:colOff>
      <xdr:row>18</xdr:row>
      <xdr:rowOff>45593</xdr:rowOff>
    </xdr:to>
    <xdr:sp macro="" textlink="">
      <xdr:nvSpPr>
        <xdr:cNvPr id="449" name="円/楕円 448"/>
        <xdr:cNvSpPr/>
      </xdr:nvSpPr>
      <xdr:spPr>
        <a:xfrm>
          <a:off x="16967200" y="3030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87520</xdr:rowOff>
    </xdr:from>
    <xdr:ext cx="762000" cy="259045"/>
    <xdr:sp macro="" textlink="">
      <xdr:nvSpPr>
        <xdr:cNvPr id="450" name="将来負担の状況該当値テキスト"/>
        <xdr:cNvSpPr txBox="1"/>
      </xdr:nvSpPr>
      <xdr:spPr>
        <a:xfrm>
          <a:off x="17106900" y="3002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10954</xdr:rowOff>
    </xdr:from>
    <xdr:to>
      <xdr:col>23</xdr:col>
      <xdr:colOff>457200</xdr:colOff>
      <xdr:row>18</xdr:row>
      <xdr:rowOff>112554</xdr:rowOff>
    </xdr:to>
    <xdr:sp macro="" textlink="">
      <xdr:nvSpPr>
        <xdr:cNvPr id="451" name="円/楕円 450"/>
        <xdr:cNvSpPr/>
      </xdr:nvSpPr>
      <xdr:spPr>
        <a:xfrm>
          <a:off x="16129000" y="3097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97331</xdr:rowOff>
    </xdr:from>
    <xdr:ext cx="736600" cy="259045"/>
    <xdr:sp macro="" textlink="">
      <xdr:nvSpPr>
        <xdr:cNvPr id="452" name="テキスト ボックス 451"/>
        <xdr:cNvSpPr txBox="1"/>
      </xdr:nvSpPr>
      <xdr:spPr>
        <a:xfrm>
          <a:off x="15798800" y="3183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124968</xdr:rowOff>
    </xdr:from>
    <xdr:to>
      <xdr:col>22</xdr:col>
      <xdr:colOff>254000</xdr:colOff>
      <xdr:row>19</xdr:row>
      <xdr:rowOff>55118</xdr:rowOff>
    </xdr:to>
    <xdr:sp macro="" textlink="">
      <xdr:nvSpPr>
        <xdr:cNvPr id="453" name="円/楕円 452"/>
        <xdr:cNvSpPr/>
      </xdr:nvSpPr>
      <xdr:spPr>
        <a:xfrm>
          <a:off x="15240000" y="3211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39895</xdr:rowOff>
    </xdr:from>
    <xdr:ext cx="762000" cy="259045"/>
    <xdr:sp macro="" textlink="">
      <xdr:nvSpPr>
        <xdr:cNvPr id="454" name="テキスト ボックス 453"/>
        <xdr:cNvSpPr txBox="1"/>
      </xdr:nvSpPr>
      <xdr:spPr>
        <a:xfrm>
          <a:off x="14909800" y="3297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80201</xdr:rowOff>
    </xdr:from>
    <xdr:to>
      <xdr:col>21</xdr:col>
      <xdr:colOff>50800</xdr:colOff>
      <xdr:row>20</xdr:row>
      <xdr:rowOff>10351</xdr:rowOff>
    </xdr:to>
    <xdr:sp macro="" textlink="">
      <xdr:nvSpPr>
        <xdr:cNvPr id="455" name="円/楕円 454"/>
        <xdr:cNvSpPr/>
      </xdr:nvSpPr>
      <xdr:spPr>
        <a:xfrm>
          <a:off x="14351000" y="333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166578</xdr:rowOff>
    </xdr:from>
    <xdr:ext cx="762000" cy="259045"/>
    <xdr:sp macro="" textlink="">
      <xdr:nvSpPr>
        <xdr:cNvPr id="456" name="テキスト ボックス 455"/>
        <xdr:cNvSpPr txBox="1"/>
      </xdr:nvSpPr>
      <xdr:spPr>
        <a:xfrm>
          <a:off x="14020800" y="342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135.4</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35433</xdr:rowOff>
    </xdr:from>
    <xdr:to>
      <xdr:col>19</xdr:col>
      <xdr:colOff>533400</xdr:colOff>
      <xdr:row>20</xdr:row>
      <xdr:rowOff>137033</xdr:rowOff>
    </xdr:to>
    <xdr:sp macro="" textlink="">
      <xdr:nvSpPr>
        <xdr:cNvPr id="457" name="円/楕円 456"/>
        <xdr:cNvSpPr/>
      </xdr:nvSpPr>
      <xdr:spPr>
        <a:xfrm>
          <a:off x="13462000" y="346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121810</xdr:rowOff>
    </xdr:from>
    <xdr:ext cx="762000" cy="259045"/>
    <xdr:sp macro="" textlink="">
      <xdr:nvSpPr>
        <xdr:cNvPr id="458" name="テキスト ボックス 457"/>
        <xdr:cNvSpPr txBox="1"/>
      </xdr:nvSpPr>
      <xdr:spPr>
        <a:xfrm>
          <a:off x="13131800" y="3550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鹿児島県屋久島町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13,315
13,236
540.48
10,169,261
9,817,059
280,584
5,974,962
13,456,577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16.1
84.4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給与削減措置の終了などにより、平成</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0.9</a:t>
          </a:r>
          <a:r>
            <a:rPr kumimoji="1" lang="ja-JP" altLang="en-US" sz="1300">
              <a:latin typeface="ＭＳ Ｐゴシック"/>
            </a:rPr>
            <a:t>ポイント増加した。類似団体平均値を下回ってはいるものの、当町は公債費が突出して高いため他の費目が低く抑えられているに過ぎない。本庁に加え３支所３出張所を有する当町は類似団体に比べて職員数が多く、経常人件費は高い状況にある。とはいえ、これまで職員退職による新規採用を抑制し、徹底した定員管理のもと段階的に減少してきている。今後も引き続き取り組みたい。</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108712</xdr:rowOff>
    </xdr:from>
    <xdr:to>
      <xdr:col>7</xdr:col>
      <xdr:colOff>15875</xdr:colOff>
      <xdr:row>36</xdr:row>
      <xdr:rowOff>149860</xdr:rowOff>
    </xdr:to>
    <xdr:cxnSp macro="">
      <xdr:nvCxnSpPr>
        <xdr:cNvPr id="62" name="直線コネクタ 61"/>
        <xdr:cNvCxnSpPr/>
      </xdr:nvCxnSpPr>
      <xdr:spPr>
        <a:xfrm>
          <a:off x="3987800" y="628091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108712</xdr:rowOff>
    </xdr:from>
    <xdr:to>
      <xdr:col>5</xdr:col>
      <xdr:colOff>549275</xdr:colOff>
      <xdr:row>36</xdr:row>
      <xdr:rowOff>145288</xdr:rowOff>
    </xdr:to>
    <xdr:cxnSp macro="">
      <xdr:nvCxnSpPr>
        <xdr:cNvPr id="65" name="直線コネクタ 64"/>
        <xdr:cNvCxnSpPr/>
      </xdr:nvCxnSpPr>
      <xdr:spPr>
        <a:xfrm flipV="1">
          <a:off x="3098800" y="62809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145288</xdr:rowOff>
    </xdr:from>
    <xdr:to>
      <xdr:col>4</xdr:col>
      <xdr:colOff>346075</xdr:colOff>
      <xdr:row>37</xdr:row>
      <xdr:rowOff>46990</xdr:rowOff>
    </xdr:to>
    <xdr:cxnSp macro="">
      <xdr:nvCxnSpPr>
        <xdr:cNvPr id="68" name="直線コネクタ 67"/>
        <xdr:cNvCxnSpPr/>
      </xdr:nvCxnSpPr>
      <xdr:spPr>
        <a:xfrm flipV="1">
          <a:off x="2209800" y="631748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131572</xdr:rowOff>
    </xdr:from>
    <xdr:to>
      <xdr:col>3</xdr:col>
      <xdr:colOff>142875</xdr:colOff>
      <xdr:row>37</xdr:row>
      <xdr:rowOff>46990</xdr:rowOff>
    </xdr:to>
    <xdr:cxnSp macro="">
      <xdr:nvCxnSpPr>
        <xdr:cNvPr id="71" name="直線コネクタ 70"/>
        <xdr:cNvCxnSpPr/>
      </xdr:nvCxnSpPr>
      <xdr:spPr>
        <a:xfrm>
          <a:off x="1320800" y="630377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1" name="円/楕円 80"/>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115587</xdr:rowOff>
    </xdr:from>
    <xdr:ext cx="762000" cy="259045"/>
    <xdr:sp macro="" textlink="">
      <xdr:nvSpPr>
        <xdr:cNvPr id="82" name="人件費該当値テキスト"/>
        <xdr:cNvSpPr txBox="1"/>
      </xdr:nvSpPr>
      <xdr:spPr>
        <a:xfrm>
          <a:off x="49149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57912</xdr:rowOff>
    </xdr:from>
    <xdr:to>
      <xdr:col>5</xdr:col>
      <xdr:colOff>600075</xdr:colOff>
      <xdr:row>36</xdr:row>
      <xdr:rowOff>159512</xdr:rowOff>
    </xdr:to>
    <xdr:sp macro="" textlink="">
      <xdr:nvSpPr>
        <xdr:cNvPr id="83" name="円/楕円 82"/>
        <xdr:cNvSpPr/>
      </xdr:nvSpPr>
      <xdr:spPr>
        <a:xfrm>
          <a:off x="3937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169689</xdr:rowOff>
    </xdr:from>
    <xdr:ext cx="736600" cy="259045"/>
    <xdr:sp macro="" textlink="">
      <xdr:nvSpPr>
        <xdr:cNvPr id="84" name="テキスト ボックス 83"/>
        <xdr:cNvSpPr txBox="1"/>
      </xdr:nvSpPr>
      <xdr:spPr>
        <a:xfrm>
          <a:off x="3606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94488</xdr:rowOff>
    </xdr:from>
    <xdr:to>
      <xdr:col>4</xdr:col>
      <xdr:colOff>396875</xdr:colOff>
      <xdr:row>37</xdr:row>
      <xdr:rowOff>24638</xdr:rowOff>
    </xdr:to>
    <xdr:sp macro="" textlink="">
      <xdr:nvSpPr>
        <xdr:cNvPr id="85" name="円/楕円 84"/>
        <xdr:cNvSpPr/>
      </xdr:nvSpPr>
      <xdr:spPr>
        <a:xfrm>
          <a:off x="3048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34815</xdr:rowOff>
    </xdr:from>
    <xdr:ext cx="762000" cy="259045"/>
    <xdr:sp macro="" textlink="">
      <xdr:nvSpPr>
        <xdr:cNvPr id="86" name="テキスト ボックス 85"/>
        <xdr:cNvSpPr txBox="1"/>
      </xdr:nvSpPr>
      <xdr:spPr>
        <a:xfrm>
          <a:off x="2717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167640</xdr:rowOff>
    </xdr:from>
    <xdr:to>
      <xdr:col>3</xdr:col>
      <xdr:colOff>193675</xdr:colOff>
      <xdr:row>37</xdr:row>
      <xdr:rowOff>97790</xdr:rowOff>
    </xdr:to>
    <xdr:sp macro="" textlink="">
      <xdr:nvSpPr>
        <xdr:cNvPr id="87" name="円/楕円 86"/>
        <xdr:cNvSpPr/>
      </xdr:nvSpPr>
      <xdr:spPr>
        <a:xfrm>
          <a:off x="2159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88" name="テキスト ボックス 87"/>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80772</xdr:rowOff>
    </xdr:from>
    <xdr:to>
      <xdr:col>1</xdr:col>
      <xdr:colOff>676275</xdr:colOff>
      <xdr:row>37</xdr:row>
      <xdr:rowOff>10922</xdr:rowOff>
    </xdr:to>
    <xdr:sp macro="" textlink="">
      <xdr:nvSpPr>
        <xdr:cNvPr id="89" name="円/楕円 88"/>
        <xdr:cNvSpPr/>
      </xdr:nvSpPr>
      <xdr:spPr>
        <a:xfrm>
          <a:off x="1270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21099</xdr:rowOff>
    </xdr:from>
    <xdr:ext cx="762000" cy="259045"/>
    <xdr:sp macro="" textlink="">
      <xdr:nvSpPr>
        <xdr:cNvPr id="90" name="テキスト ボックス 89"/>
        <xdr:cNvSpPr txBox="1"/>
      </xdr:nvSpPr>
      <xdr:spPr>
        <a:xfrm>
          <a:off x="939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平成</a:t>
          </a:r>
          <a:r>
            <a:rPr kumimoji="1" lang="en-US" altLang="ja-JP" sz="1100">
              <a:latin typeface="ＭＳ Ｐゴシック"/>
            </a:rPr>
            <a:t>25</a:t>
          </a:r>
          <a:r>
            <a:rPr kumimoji="1" lang="ja-JP" altLang="en-US" sz="1100">
              <a:latin typeface="ＭＳ Ｐゴシック"/>
            </a:rPr>
            <a:t>年度より</a:t>
          </a:r>
          <a:r>
            <a:rPr kumimoji="1" lang="en-US" altLang="ja-JP" sz="1100">
              <a:latin typeface="ＭＳ Ｐゴシック"/>
            </a:rPr>
            <a:t>2.1</a:t>
          </a:r>
          <a:r>
            <a:rPr kumimoji="1" lang="ja-JP" altLang="en-US" sz="1100">
              <a:latin typeface="ＭＳ Ｐゴシック"/>
            </a:rPr>
            <a:t>ポイント増加し、類似団体平均値も大きく上回っている。</a:t>
          </a:r>
        </a:p>
        <a:p>
          <a:r>
            <a:rPr kumimoji="1" lang="ja-JP" altLang="en-US" sz="1100">
              <a:latin typeface="ＭＳ Ｐゴシック"/>
            </a:rPr>
            <a:t>　平成</a:t>
          </a:r>
          <a:r>
            <a:rPr kumimoji="1" lang="en-US" altLang="ja-JP" sz="1100">
              <a:latin typeface="ＭＳ Ｐゴシック"/>
            </a:rPr>
            <a:t>26</a:t>
          </a:r>
          <a:r>
            <a:rPr kumimoji="1" lang="ja-JP" altLang="en-US" sz="1100">
              <a:latin typeface="ＭＳ Ｐゴシック"/>
            </a:rPr>
            <a:t>年度は不快害虫対策経費増のほか、消費税率改正の影響による増があった。また、町内７箇所に設置している本庁・支所・出張所をはじめとする公共施設の維持管理経費がかかるためで、一部施設については全国的な例にならい指定管理者制度を導入しているが、競争によるコスト削減が思うようにいかないことも要因である。</a:t>
          </a:r>
        </a:p>
        <a:p>
          <a:r>
            <a:rPr kumimoji="1" lang="ja-JP" altLang="en-US" sz="1100">
              <a:latin typeface="ＭＳ Ｐゴシック"/>
            </a:rPr>
            <a:t>　これまで徹底した削減努力してきたものの、財政の硬直化を招かぬよう今後も努めたい。</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81280</xdr:rowOff>
    </xdr:from>
    <xdr:to>
      <xdr:col>24</xdr:col>
      <xdr:colOff>31750</xdr:colOff>
      <xdr:row>19</xdr:row>
      <xdr:rowOff>69850</xdr:rowOff>
    </xdr:to>
    <xdr:cxnSp macro="">
      <xdr:nvCxnSpPr>
        <xdr:cNvPr id="123" name="直線コネクタ 122"/>
        <xdr:cNvCxnSpPr/>
      </xdr:nvCxnSpPr>
      <xdr:spPr>
        <a:xfrm>
          <a:off x="15671800" y="316738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77487</xdr:rowOff>
    </xdr:from>
    <xdr:ext cx="762000" cy="259045"/>
    <xdr:sp macro="" textlink="">
      <xdr:nvSpPr>
        <xdr:cNvPr id="124" name="物件費平均値テキスト"/>
        <xdr:cNvSpPr txBox="1"/>
      </xdr:nvSpPr>
      <xdr:spPr>
        <a:xfrm>
          <a:off x="16598900" y="2649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73660</xdr:rowOff>
    </xdr:from>
    <xdr:to>
      <xdr:col>22</xdr:col>
      <xdr:colOff>565150</xdr:colOff>
      <xdr:row>18</xdr:row>
      <xdr:rowOff>81280</xdr:rowOff>
    </xdr:to>
    <xdr:cxnSp macro="">
      <xdr:nvCxnSpPr>
        <xdr:cNvPr id="126" name="直線コネクタ 125"/>
        <xdr:cNvCxnSpPr/>
      </xdr:nvCxnSpPr>
      <xdr:spPr>
        <a:xfrm>
          <a:off x="14782800" y="31597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134637</xdr:rowOff>
    </xdr:from>
    <xdr:ext cx="736600" cy="259045"/>
    <xdr:sp macro="" textlink="">
      <xdr:nvSpPr>
        <xdr:cNvPr id="128" name="テキスト ボックス 127"/>
        <xdr:cNvSpPr txBox="1"/>
      </xdr:nvSpPr>
      <xdr:spPr>
        <a:xfrm>
          <a:off x="15290800" y="2534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100330</xdr:rowOff>
    </xdr:from>
    <xdr:to>
      <xdr:col>21</xdr:col>
      <xdr:colOff>361950</xdr:colOff>
      <xdr:row>18</xdr:row>
      <xdr:rowOff>73660</xdr:rowOff>
    </xdr:to>
    <xdr:cxnSp macro="">
      <xdr:nvCxnSpPr>
        <xdr:cNvPr id="129" name="直線コネクタ 128"/>
        <xdr:cNvCxnSpPr/>
      </xdr:nvCxnSpPr>
      <xdr:spPr>
        <a:xfrm>
          <a:off x="13893800" y="30149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111777</xdr:rowOff>
    </xdr:from>
    <xdr:ext cx="762000" cy="259045"/>
    <xdr:sp macro="" textlink="">
      <xdr:nvSpPr>
        <xdr:cNvPr id="131" name="テキスト ボックス 130"/>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100330</xdr:rowOff>
    </xdr:from>
    <xdr:to>
      <xdr:col>20</xdr:col>
      <xdr:colOff>158750</xdr:colOff>
      <xdr:row>17</xdr:row>
      <xdr:rowOff>138430</xdr:rowOff>
    </xdr:to>
    <xdr:cxnSp macro="">
      <xdr:nvCxnSpPr>
        <xdr:cNvPr id="132" name="直線コネクタ 131"/>
        <xdr:cNvCxnSpPr/>
      </xdr:nvCxnSpPr>
      <xdr:spPr>
        <a:xfrm flipV="1">
          <a:off x="13004800" y="3014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34" name="テキスト ボックス 133"/>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6" name="テキスト ボックス 135"/>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19050</xdr:rowOff>
    </xdr:from>
    <xdr:to>
      <xdr:col>24</xdr:col>
      <xdr:colOff>82550</xdr:colOff>
      <xdr:row>19</xdr:row>
      <xdr:rowOff>120650</xdr:rowOff>
    </xdr:to>
    <xdr:sp macro="" textlink="">
      <xdr:nvSpPr>
        <xdr:cNvPr id="142" name="円/楕円 141"/>
        <xdr:cNvSpPr/>
      </xdr:nvSpPr>
      <xdr:spPr>
        <a:xfrm>
          <a:off x="16459200" y="327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162577</xdr:rowOff>
    </xdr:from>
    <xdr:ext cx="762000" cy="259045"/>
    <xdr:sp macro="" textlink="">
      <xdr:nvSpPr>
        <xdr:cNvPr id="143" name="物件費該当値テキスト"/>
        <xdr:cNvSpPr txBox="1"/>
      </xdr:nvSpPr>
      <xdr:spPr>
        <a:xfrm>
          <a:off x="165989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30480</xdr:rowOff>
    </xdr:from>
    <xdr:to>
      <xdr:col>22</xdr:col>
      <xdr:colOff>615950</xdr:colOff>
      <xdr:row>18</xdr:row>
      <xdr:rowOff>132080</xdr:rowOff>
    </xdr:to>
    <xdr:sp macro="" textlink="">
      <xdr:nvSpPr>
        <xdr:cNvPr id="144" name="円/楕円 143"/>
        <xdr:cNvSpPr/>
      </xdr:nvSpPr>
      <xdr:spPr>
        <a:xfrm>
          <a:off x="15621000" y="311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116857</xdr:rowOff>
    </xdr:from>
    <xdr:ext cx="736600" cy="259045"/>
    <xdr:sp macro="" textlink="">
      <xdr:nvSpPr>
        <xdr:cNvPr id="145" name="テキスト ボックス 144"/>
        <xdr:cNvSpPr txBox="1"/>
      </xdr:nvSpPr>
      <xdr:spPr>
        <a:xfrm>
          <a:off x="15290800" y="320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22860</xdr:rowOff>
    </xdr:from>
    <xdr:to>
      <xdr:col>21</xdr:col>
      <xdr:colOff>412750</xdr:colOff>
      <xdr:row>18</xdr:row>
      <xdr:rowOff>124460</xdr:rowOff>
    </xdr:to>
    <xdr:sp macro="" textlink="">
      <xdr:nvSpPr>
        <xdr:cNvPr id="146" name="円/楕円 145"/>
        <xdr:cNvSpPr/>
      </xdr:nvSpPr>
      <xdr:spPr>
        <a:xfrm>
          <a:off x="14732000" y="310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109237</xdr:rowOff>
    </xdr:from>
    <xdr:ext cx="762000" cy="259045"/>
    <xdr:sp macro="" textlink="">
      <xdr:nvSpPr>
        <xdr:cNvPr id="147" name="テキスト ボックス 146"/>
        <xdr:cNvSpPr txBox="1"/>
      </xdr:nvSpPr>
      <xdr:spPr>
        <a:xfrm>
          <a:off x="14401800" y="319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49530</xdr:rowOff>
    </xdr:from>
    <xdr:to>
      <xdr:col>20</xdr:col>
      <xdr:colOff>209550</xdr:colOff>
      <xdr:row>17</xdr:row>
      <xdr:rowOff>151130</xdr:rowOff>
    </xdr:to>
    <xdr:sp macro="" textlink="">
      <xdr:nvSpPr>
        <xdr:cNvPr id="148" name="円/楕円 147"/>
        <xdr:cNvSpPr/>
      </xdr:nvSpPr>
      <xdr:spPr>
        <a:xfrm>
          <a:off x="13843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135907</xdr:rowOff>
    </xdr:from>
    <xdr:ext cx="762000" cy="259045"/>
    <xdr:sp macro="" textlink="">
      <xdr:nvSpPr>
        <xdr:cNvPr id="149" name="テキスト ボックス 148"/>
        <xdr:cNvSpPr txBox="1"/>
      </xdr:nvSpPr>
      <xdr:spPr>
        <a:xfrm>
          <a:off x="13512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87630</xdr:rowOff>
    </xdr:from>
    <xdr:to>
      <xdr:col>19</xdr:col>
      <xdr:colOff>6350</xdr:colOff>
      <xdr:row>18</xdr:row>
      <xdr:rowOff>17780</xdr:rowOff>
    </xdr:to>
    <xdr:sp macro="" textlink="">
      <xdr:nvSpPr>
        <xdr:cNvPr id="150" name="円/楕円 149"/>
        <xdr:cNvSpPr/>
      </xdr:nvSpPr>
      <xdr:spPr>
        <a:xfrm>
          <a:off x="12954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2557</xdr:rowOff>
    </xdr:from>
    <xdr:ext cx="762000" cy="259045"/>
    <xdr:sp macro="" textlink="">
      <xdr:nvSpPr>
        <xdr:cNvPr id="151" name="テキスト ボックス 150"/>
        <xdr:cNvSpPr txBox="1"/>
      </xdr:nvSpPr>
      <xdr:spPr>
        <a:xfrm>
          <a:off x="126238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臨時福祉給付金及び子育て世帯臨時特例交付金、生活扶助費、障害者自立支援給付費などが増加したが、これらは主に臨時的経費の増加であり、経常的経費は減少し、比率では平成</a:t>
          </a:r>
          <a:r>
            <a:rPr kumimoji="1" lang="en-US" altLang="ja-JP" sz="1200">
              <a:latin typeface="ＭＳ Ｐゴシック"/>
            </a:rPr>
            <a:t>25</a:t>
          </a:r>
          <a:r>
            <a:rPr kumimoji="1" lang="ja-JP" altLang="en-US" sz="1200">
              <a:latin typeface="ＭＳ Ｐゴシック"/>
            </a:rPr>
            <a:t>年度から</a:t>
          </a:r>
          <a:r>
            <a:rPr kumimoji="1" lang="en-US" altLang="ja-JP" sz="1200">
              <a:latin typeface="ＭＳ Ｐゴシック"/>
            </a:rPr>
            <a:t>0.4</a:t>
          </a:r>
          <a:r>
            <a:rPr kumimoji="1" lang="ja-JP" altLang="en-US" sz="1200">
              <a:latin typeface="ＭＳ Ｐゴシック"/>
            </a:rPr>
            <a:t>ポイント減少した。類似団体平均値を下回ってはいるものの、当町は公債費が突出して高いことから他の費目が低く抑えられているに過ぎないため、増大し続ける扶助費が財政を圧迫しないよう資格審査等の適正化など、今後も引き続き経費削減に取り組みたい。</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50800</xdr:rowOff>
    </xdr:from>
    <xdr:to>
      <xdr:col>7</xdr:col>
      <xdr:colOff>15875</xdr:colOff>
      <xdr:row>55</xdr:row>
      <xdr:rowOff>127000</xdr:rowOff>
    </xdr:to>
    <xdr:cxnSp macro="">
      <xdr:nvCxnSpPr>
        <xdr:cNvPr id="184" name="直線コネクタ 183"/>
        <xdr:cNvCxnSpPr/>
      </xdr:nvCxnSpPr>
      <xdr:spPr>
        <a:xfrm flipV="1">
          <a:off x="3987800" y="94805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55</xdr:row>
      <xdr:rowOff>127000</xdr:rowOff>
    </xdr:to>
    <xdr:cxnSp macro="">
      <xdr:nvCxnSpPr>
        <xdr:cNvPr id="187" name="直線コネクタ 186"/>
        <xdr:cNvCxnSpPr/>
      </xdr:nvCxnSpPr>
      <xdr:spPr>
        <a:xfrm>
          <a:off x="3098800" y="93662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89" name="テキスト ボックス 188"/>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107950</xdr:rowOff>
    </xdr:to>
    <xdr:cxnSp macro="">
      <xdr:nvCxnSpPr>
        <xdr:cNvPr id="190" name="直線コネクタ 189"/>
        <xdr:cNvCxnSpPr/>
      </xdr:nvCxnSpPr>
      <xdr:spPr>
        <a:xfrm>
          <a:off x="2209800" y="9309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50800</xdr:rowOff>
    </xdr:to>
    <xdr:cxnSp macro="">
      <xdr:nvCxnSpPr>
        <xdr:cNvPr id="193" name="直線コネクタ 192"/>
        <xdr:cNvCxnSpPr/>
      </xdr:nvCxnSpPr>
      <xdr:spPr>
        <a:xfrm>
          <a:off x="1320800" y="9271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7" name="テキスト ボックス 196"/>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0</xdr:rowOff>
    </xdr:from>
    <xdr:to>
      <xdr:col>7</xdr:col>
      <xdr:colOff>66675</xdr:colOff>
      <xdr:row>55</xdr:row>
      <xdr:rowOff>101600</xdr:rowOff>
    </xdr:to>
    <xdr:sp macro="" textlink="">
      <xdr:nvSpPr>
        <xdr:cNvPr id="203" name="円/楕円 202"/>
        <xdr:cNvSpPr/>
      </xdr:nvSpPr>
      <xdr:spPr>
        <a:xfrm>
          <a:off x="47752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16527</xdr:rowOff>
    </xdr:from>
    <xdr:ext cx="762000" cy="259045"/>
    <xdr:sp macro="" textlink="">
      <xdr:nvSpPr>
        <xdr:cNvPr id="204" name="扶助費該当値テキスト"/>
        <xdr:cNvSpPr txBox="1"/>
      </xdr:nvSpPr>
      <xdr:spPr>
        <a:xfrm>
          <a:off x="49149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76200</xdr:rowOff>
    </xdr:from>
    <xdr:to>
      <xdr:col>5</xdr:col>
      <xdr:colOff>600075</xdr:colOff>
      <xdr:row>56</xdr:row>
      <xdr:rowOff>6350</xdr:rowOff>
    </xdr:to>
    <xdr:sp macro="" textlink="">
      <xdr:nvSpPr>
        <xdr:cNvPr id="205" name="円/楕円 204"/>
        <xdr:cNvSpPr/>
      </xdr:nvSpPr>
      <xdr:spPr>
        <a:xfrm>
          <a:off x="3937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16527</xdr:rowOff>
    </xdr:from>
    <xdr:ext cx="736600" cy="259045"/>
    <xdr:sp macro="" textlink="">
      <xdr:nvSpPr>
        <xdr:cNvPr id="206" name="テキスト ボックス 205"/>
        <xdr:cNvSpPr txBox="1"/>
      </xdr:nvSpPr>
      <xdr:spPr>
        <a:xfrm>
          <a:off x="3606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57150</xdr:rowOff>
    </xdr:from>
    <xdr:to>
      <xdr:col>4</xdr:col>
      <xdr:colOff>396875</xdr:colOff>
      <xdr:row>54</xdr:row>
      <xdr:rowOff>158750</xdr:rowOff>
    </xdr:to>
    <xdr:sp macro="" textlink="">
      <xdr:nvSpPr>
        <xdr:cNvPr id="207" name="円/楕円 206"/>
        <xdr:cNvSpPr/>
      </xdr:nvSpPr>
      <xdr:spPr>
        <a:xfrm>
          <a:off x="3048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168927</xdr:rowOff>
    </xdr:from>
    <xdr:ext cx="762000" cy="259045"/>
    <xdr:sp macro="" textlink="">
      <xdr:nvSpPr>
        <xdr:cNvPr id="208" name="テキスト ボックス 207"/>
        <xdr:cNvSpPr txBox="1"/>
      </xdr:nvSpPr>
      <xdr:spPr>
        <a:xfrm>
          <a:off x="2717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09" name="円/楕円 208"/>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0" name="テキスト ボックス 209"/>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1" name="円/楕円 210"/>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2" name="テキスト ボックス 211"/>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950">
              <a:latin typeface="ＭＳ Ｐゴシック"/>
            </a:rPr>
            <a:t>　資金不足の特別会計もあることから多額の繰出をしているが、赤字が生じていた簡易水道事業会計は平成</a:t>
          </a:r>
          <a:r>
            <a:rPr kumimoji="1" lang="en-US" altLang="ja-JP" sz="950">
              <a:latin typeface="ＭＳ Ｐゴシック"/>
            </a:rPr>
            <a:t>26</a:t>
          </a:r>
          <a:r>
            <a:rPr kumimoji="1" lang="ja-JP" altLang="en-US" sz="950">
              <a:latin typeface="ＭＳ Ｐゴシック"/>
            </a:rPr>
            <a:t>年度をもって累積赤字を解消でき、繰出金も</a:t>
          </a:r>
          <a:r>
            <a:rPr kumimoji="1" lang="en-US" altLang="ja-JP" sz="950">
              <a:latin typeface="ＭＳ Ｐゴシック"/>
            </a:rPr>
            <a:t>19</a:t>
          </a:r>
          <a:r>
            <a:rPr kumimoji="1" lang="ja-JP" altLang="en-US" sz="950">
              <a:latin typeface="ＭＳ Ｐゴシック"/>
            </a:rPr>
            <a:t>百万円減少した。一方、国民健康保険事業特別会計については療養給付費過年度精算や給付費の増などにより</a:t>
          </a:r>
          <a:r>
            <a:rPr kumimoji="1" lang="en-US" altLang="ja-JP" sz="950">
              <a:latin typeface="ＭＳ Ｐゴシック"/>
            </a:rPr>
            <a:t>182</a:t>
          </a:r>
          <a:r>
            <a:rPr kumimoji="1" lang="ja-JP" altLang="en-US" sz="950">
              <a:latin typeface="ＭＳ Ｐゴシック"/>
            </a:rPr>
            <a:t>百万円増加した。比率では</a:t>
          </a:r>
          <a:r>
            <a:rPr kumimoji="1" lang="en-US" altLang="ja-JP" sz="950">
              <a:latin typeface="ＭＳ Ｐゴシック"/>
            </a:rPr>
            <a:t>0.8</a:t>
          </a:r>
          <a:r>
            <a:rPr kumimoji="1" lang="ja-JP" altLang="en-US" sz="950">
              <a:latin typeface="ＭＳ Ｐゴシック"/>
            </a:rPr>
            <a:t>ポイント増加した。類似団体平均は下回っているが、公債費に係る率が突出して高いため、他の比率が低く抑えられているに過ぎない。</a:t>
          </a:r>
          <a:endParaRPr kumimoji="1" lang="en-US" altLang="ja-JP" sz="950">
            <a:latin typeface="ＭＳ Ｐゴシック"/>
          </a:endParaRPr>
        </a:p>
        <a:p>
          <a:r>
            <a:rPr kumimoji="1" lang="ja-JP" altLang="en-US" sz="950">
              <a:latin typeface="ＭＳ Ｐゴシック"/>
            </a:rPr>
            <a:t>　国民健康保険事業については平成</a:t>
          </a:r>
          <a:r>
            <a:rPr kumimoji="1" lang="en-US" altLang="ja-JP" sz="950">
              <a:latin typeface="ＭＳ Ｐゴシック"/>
            </a:rPr>
            <a:t>25</a:t>
          </a:r>
          <a:r>
            <a:rPr kumimoji="1" lang="ja-JP" altLang="en-US" sz="950">
              <a:latin typeface="ＭＳ Ｐゴシック"/>
            </a:rPr>
            <a:t>年度に税率改正したところであるが、収支バランスが非常に悪く、町財政を圧迫しているため保険税率改正を視野に入れた検討を行うこととしている。この他、維持補修経費など適切な見直しを行い、経費削減に努めていく。</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165100</xdr:rowOff>
    </xdr:from>
    <xdr:to>
      <xdr:col>24</xdr:col>
      <xdr:colOff>31750</xdr:colOff>
      <xdr:row>55</xdr:row>
      <xdr:rowOff>54610</xdr:rowOff>
    </xdr:to>
    <xdr:cxnSp macro="">
      <xdr:nvCxnSpPr>
        <xdr:cNvPr id="245" name="直線コネクタ 244"/>
        <xdr:cNvCxnSpPr/>
      </xdr:nvCxnSpPr>
      <xdr:spPr>
        <a:xfrm>
          <a:off x="15671800" y="94234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142240</xdr:rowOff>
    </xdr:from>
    <xdr:to>
      <xdr:col>22</xdr:col>
      <xdr:colOff>565150</xdr:colOff>
      <xdr:row>54</xdr:row>
      <xdr:rowOff>165100</xdr:rowOff>
    </xdr:to>
    <xdr:cxnSp macro="">
      <xdr:nvCxnSpPr>
        <xdr:cNvPr id="248" name="直線コネクタ 247"/>
        <xdr:cNvCxnSpPr/>
      </xdr:nvCxnSpPr>
      <xdr:spPr>
        <a:xfrm>
          <a:off x="14782800" y="94005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142240</xdr:rowOff>
    </xdr:from>
    <xdr:to>
      <xdr:col>21</xdr:col>
      <xdr:colOff>361950</xdr:colOff>
      <xdr:row>55</xdr:row>
      <xdr:rowOff>69850</xdr:rowOff>
    </xdr:to>
    <xdr:cxnSp macro="">
      <xdr:nvCxnSpPr>
        <xdr:cNvPr id="251" name="直線コネクタ 250"/>
        <xdr:cNvCxnSpPr/>
      </xdr:nvCxnSpPr>
      <xdr:spPr>
        <a:xfrm flipV="1">
          <a:off x="13893800" y="94005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127000</xdr:rowOff>
    </xdr:from>
    <xdr:to>
      <xdr:col>20</xdr:col>
      <xdr:colOff>158750</xdr:colOff>
      <xdr:row>55</xdr:row>
      <xdr:rowOff>69850</xdr:rowOff>
    </xdr:to>
    <xdr:cxnSp macro="">
      <xdr:nvCxnSpPr>
        <xdr:cNvPr id="254" name="直線コネクタ 253"/>
        <xdr:cNvCxnSpPr/>
      </xdr:nvCxnSpPr>
      <xdr:spPr>
        <a:xfrm>
          <a:off x="13004800" y="9385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6" name="テキスト ボックス 255"/>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3810</xdr:rowOff>
    </xdr:from>
    <xdr:to>
      <xdr:col>24</xdr:col>
      <xdr:colOff>82550</xdr:colOff>
      <xdr:row>55</xdr:row>
      <xdr:rowOff>105410</xdr:rowOff>
    </xdr:to>
    <xdr:sp macro="" textlink="">
      <xdr:nvSpPr>
        <xdr:cNvPr id="264" name="円/楕円 263"/>
        <xdr:cNvSpPr/>
      </xdr:nvSpPr>
      <xdr:spPr>
        <a:xfrm>
          <a:off x="164592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20337</xdr:rowOff>
    </xdr:from>
    <xdr:ext cx="762000" cy="259045"/>
    <xdr:sp macro="" textlink="">
      <xdr:nvSpPr>
        <xdr:cNvPr id="265" name="その他該当値テキスト"/>
        <xdr:cNvSpPr txBox="1"/>
      </xdr:nvSpPr>
      <xdr:spPr>
        <a:xfrm>
          <a:off x="165989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114300</xdr:rowOff>
    </xdr:from>
    <xdr:to>
      <xdr:col>22</xdr:col>
      <xdr:colOff>615950</xdr:colOff>
      <xdr:row>55</xdr:row>
      <xdr:rowOff>44450</xdr:rowOff>
    </xdr:to>
    <xdr:sp macro="" textlink="">
      <xdr:nvSpPr>
        <xdr:cNvPr id="266" name="円/楕円 265"/>
        <xdr:cNvSpPr/>
      </xdr:nvSpPr>
      <xdr:spPr>
        <a:xfrm>
          <a:off x="15621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54627</xdr:rowOff>
    </xdr:from>
    <xdr:ext cx="736600" cy="259045"/>
    <xdr:sp macro="" textlink="">
      <xdr:nvSpPr>
        <xdr:cNvPr id="267" name="テキスト ボックス 266"/>
        <xdr:cNvSpPr txBox="1"/>
      </xdr:nvSpPr>
      <xdr:spPr>
        <a:xfrm>
          <a:off x="15290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91440</xdr:rowOff>
    </xdr:from>
    <xdr:to>
      <xdr:col>21</xdr:col>
      <xdr:colOff>412750</xdr:colOff>
      <xdr:row>55</xdr:row>
      <xdr:rowOff>21590</xdr:rowOff>
    </xdr:to>
    <xdr:sp macro="" textlink="">
      <xdr:nvSpPr>
        <xdr:cNvPr id="268" name="円/楕円 267"/>
        <xdr:cNvSpPr/>
      </xdr:nvSpPr>
      <xdr:spPr>
        <a:xfrm>
          <a:off x="14732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31767</xdr:rowOff>
    </xdr:from>
    <xdr:ext cx="762000" cy="259045"/>
    <xdr:sp macro="" textlink="">
      <xdr:nvSpPr>
        <xdr:cNvPr id="269" name="テキスト ボックス 268"/>
        <xdr:cNvSpPr txBox="1"/>
      </xdr:nvSpPr>
      <xdr:spPr>
        <a:xfrm>
          <a:off x="14401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19050</xdr:rowOff>
    </xdr:from>
    <xdr:to>
      <xdr:col>20</xdr:col>
      <xdr:colOff>209550</xdr:colOff>
      <xdr:row>55</xdr:row>
      <xdr:rowOff>120650</xdr:rowOff>
    </xdr:to>
    <xdr:sp macro="" textlink="">
      <xdr:nvSpPr>
        <xdr:cNvPr id="270" name="円/楕円 269"/>
        <xdr:cNvSpPr/>
      </xdr:nvSpPr>
      <xdr:spPr>
        <a:xfrm>
          <a:off x="13843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71" name="テキスト ボックス 270"/>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72" name="円/楕円 271"/>
        <xdr:cNvSpPr/>
      </xdr:nvSpPr>
      <xdr:spPr>
        <a:xfrm>
          <a:off x="12954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16527</xdr:rowOff>
    </xdr:from>
    <xdr:ext cx="762000" cy="259045"/>
    <xdr:sp macro="" textlink="">
      <xdr:nvSpPr>
        <xdr:cNvPr id="273" name="テキスト ボックス 272"/>
        <xdr:cNvSpPr txBox="1"/>
      </xdr:nvSpPr>
      <xdr:spPr>
        <a:xfrm>
          <a:off x="12623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熊毛地区消防組合への負担金（消防救急デジタル無線整備分）や生活保護費国庫負担金の精算返納などが増加したが、これらは主に臨時的経費の増加であり、経常的経費は減少し、比率では平成</a:t>
          </a:r>
          <a:r>
            <a:rPr kumimoji="1" lang="en-US" altLang="ja-JP" sz="1200">
              <a:latin typeface="ＭＳ Ｐゴシック"/>
            </a:rPr>
            <a:t>25</a:t>
          </a:r>
          <a:r>
            <a:rPr kumimoji="1" lang="ja-JP" altLang="en-US" sz="1200">
              <a:latin typeface="ＭＳ Ｐゴシック"/>
            </a:rPr>
            <a:t>年度から</a:t>
          </a:r>
          <a:r>
            <a:rPr kumimoji="1" lang="en-US" altLang="ja-JP" sz="1200">
              <a:latin typeface="ＭＳ Ｐゴシック"/>
            </a:rPr>
            <a:t>0.4</a:t>
          </a:r>
          <a:r>
            <a:rPr kumimoji="1" lang="ja-JP" altLang="en-US" sz="1200">
              <a:latin typeface="ＭＳ Ｐゴシック"/>
            </a:rPr>
            <a:t>ポイント減少した。類似団体平均値を下回ってはいるものの、公債費の高い当町では他の経費削減に努めなければならず、各種団体への補助交付についても“真に必要であるか”継続的に見直しを行っており、今後も取り組みを進め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36</xdr:row>
      <xdr:rowOff>8128</xdr:rowOff>
    </xdr:to>
    <xdr:cxnSp macro="">
      <xdr:nvCxnSpPr>
        <xdr:cNvPr id="303" name="直線コネクタ 302"/>
        <xdr:cNvCxnSpPr/>
      </xdr:nvCxnSpPr>
      <xdr:spPr>
        <a:xfrm flipV="1">
          <a:off x="15671800" y="616204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4"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xdr:rowOff>
    </xdr:from>
    <xdr:to>
      <xdr:col>22</xdr:col>
      <xdr:colOff>565150</xdr:colOff>
      <xdr:row>36</xdr:row>
      <xdr:rowOff>40132</xdr:rowOff>
    </xdr:to>
    <xdr:cxnSp macro="">
      <xdr:nvCxnSpPr>
        <xdr:cNvPr id="306" name="直線コネクタ 305"/>
        <xdr:cNvCxnSpPr/>
      </xdr:nvCxnSpPr>
      <xdr:spPr>
        <a:xfrm flipV="1">
          <a:off x="14782800" y="618032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08" name="テキスト ボックス 307"/>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156718</xdr:rowOff>
    </xdr:from>
    <xdr:to>
      <xdr:col>21</xdr:col>
      <xdr:colOff>361950</xdr:colOff>
      <xdr:row>36</xdr:row>
      <xdr:rowOff>40132</xdr:rowOff>
    </xdr:to>
    <xdr:cxnSp macro="">
      <xdr:nvCxnSpPr>
        <xdr:cNvPr id="309" name="直線コネクタ 308"/>
        <xdr:cNvCxnSpPr/>
      </xdr:nvCxnSpPr>
      <xdr:spPr>
        <a:xfrm>
          <a:off x="13893800" y="61574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11" name="テキスト ボックス 310"/>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133858</xdr:rowOff>
    </xdr:from>
    <xdr:to>
      <xdr:col>20</xdr:col>
      <xdr:colOff>158750</xdr:colOff>
      <xdr:row>35</xdr:row>
      <xdr:rowOff>156718</xdr:rowOff>
    </xdr:to>
    <xdr:cxnSp macro="">
      <xdr:nvCxnSpPr>
        <xdr:cNvPr id="312" name="直線コネクタ 311"/>
        <xdr:cNvCxnSpPr/>
      </xdr:nvCxnSpPr>
      <xdr:spPr>
        <a:xfrm>
          <a:off x="13004800" y="61346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14" name="テキスト ボックス 313"/>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6" name="テキスト ボックス 315"/>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110490</xdr:rowOff>
    </xdr:from>
    <xdr:to>
      <xdr:col>24</xdr:col>
      <xdr:colOff>82550</xdr:colOff>
      <xdr:row>36</xdr:row>
      <xdr:rowOff>40640</xdr:rowOff>
    </xdr:to>
    <xdr:sp macro="" textlink="">
      <xdr:nvSpPr>
        <xdr:cNvPr id="322" name="円/楕円 321"/>
        <xdr:cNvSpPr/>
      </xdr:nvSpPr>
      <xdr:spPr>
        <a:xfrm>
          <a:off x="16459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127017</xdr:rowOff>
    </xdr:from>
    <xdr:ext cx="762000" cy="259045"/>
    <xdr:sp macro="" textlink="">
      <xdr:nvSpPr>
        <xdr:cNvPr id="323" name="補助費等該当値テキスト"/>
        <xdr:cNvSpPr txBox="1"/>
      </xdr:nvSpPr>
      <xdr:spPr>
        <a:xfrm>
          <a:off x="16598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128778</xdr:rowOff>
    </xdr:from>
    <xdr:to>
      <xdr:col>22</xdr:col>
      <xdr:colOff>615950</xdr:colOff>
      <xdr:row>36</xdr:row>
      <xdr:rowOff>58928</xdr:rowOff>
    </xdr:to>
    <xdr:sp macro="" textlink="">
      <xdr:nvSpPr>
        <xdr:cNvPr id="324" name="円/楕円 323"/>
        <xdr:cNvSpPr/>
      </xdr:nvSpPr>
      <xdr:spPr>
        <a:xfrm>
          <a:off x="15621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69105</xdr:rowOff>
    </xdr:from>
    <xdr:ext cx="736600" cy="259045"/>
    <xdr:sp macro="" textlink="">
      <xdr:nvSpPr>
        <xdr:cNvPr id="325" name="テキスト ボックス 324"/>
        <xdr:cNvSpPr txBox="1"/>
      </xdr:nvSpPr>
      <xdr:spPr>
        <a:xfrm>
          <a:off x="15290800" y="5898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160782</xdr:rowOff>
    </xdr:from>
    <xdr:to>
      <xdr:col>21</xdr:col>
      <xdr:colOff>412750</xdr:colOff>
      <xdr:row>36</xdr:row>
      <xdr:rowOff>90932</xdr:rowOff>
    </xdr:to>
    <xdr:sp macro="" textlink="">
      <xdr:nvSpPr>
        <xdr:cNvPr id="326" name="円/楕円 325"/>
        <xdr:cNvSpPr/>
      </xdr:nvSpPr>
      <xdr:spPr>
        <a:xfrm>
          <a:off x="14732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101109</xdr:rowOff>
    </xdr:from>
    <xdr:ext cx="762000" cy="259045"/>
    <xdr:sp macro="" textlink="">
      <xdr:nvSpPr>
        <xdr:cNvPr id="327" name="テキスト ボックス 326"/>
        <xdr:cNvSpPr txBox="1"/>
      </xdr:nvSpPr>
      <xdr:spPr>
        <a:xfrm>
          <a:off x="14401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105918</xdr:rowOff>
    </xdr:from>
    <xdr:to>
      <xdr:col>20</xdr:col>
      <xdr:colOff>209550</xdr:colOff>
      <xdr:row>36</xdr:row>
      <xdr:rowOff>36068</xdr:rowOff>
    </xdr:to>
    <xdr:sp macro="" textlink="">
      <xdr:nvSpPr>
        <xdr:cNvPr id="328" name="円/楕円 327"/>
        <xdr:cNvSpPr/>
      </xdr:nvSpPr>
      <xdr:spPr>
        <a:xfrm>
          <a:off x="13843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46245</xdr:rowOff>
    </xdr:from>
    <xdr:ext cx="762000" cy="259045"/>
    <xdr:sp macro="" textlink="">
      <xdr:nvSpPr>
        <xdr:cNvPr id="329" name="テキスト ボックス 328"/>
        <xdr:cNvSpPr txBox="1"/>
      </xdr:nvSpPr>
      <xdr:spPr>
        <a:xfrm>
          <a:off x="13512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83058</xdr:rowOff>
    </xdr:from>
    <xdr:to>
      <xdr:col>19</xdr:col>
      <xdr:colOff>6350</xdr:colOff>
      <xdr:row>36</xdr:row>
      <xdr:rowOff>13208</xdr:rowOff>
    </xdr:to>
    <xdr:sp macro="" textlink="">
      <xdr:nvSpPr>
        <xdr:cNvPr id="330" name="円/楕円 329"/>
        <xdr:cNvSpPr/>
      </xdr:nvSpPr>
      <xdr:spPr>
        <a:xfrm>
          <a:off x="12954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23385</xdr:rowOff>
    </xdr:from>
    <xdr:ext cx="762000" cy="259045"/>
    <xdr:sp macro="" textlink="">
      <xdr:nvSpPr>
        <xdr:cNvPr id="331" name="テキスト ボックス 330"/>
        <xdr:cNvSpPr txBox="1"/>
      </xdr:nvSpPr>
      <xdr:spPr>
        <a:xfrm>
          <a:off x="12623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800">
              <a:latin typeface="ＭＳ Ｐゴシック"/>
            </a:rPr>
            <a:t>　合併旧町及び広域連合の地方債残高を承継したことから公債費は高い水準を推移している。平成</a:t>
          </a:r>
          <a:r>
            <a:rPr kumimoji="1" lang="en-US" altLang="ja-JP" sz="800">
              <a:latin typeface="ＭＳ Ｐゴシック"/>
            </a:rPr>
            <a:t>22</a:t>
          </a:r>
          <a:r>
            <a:rPr kumimoji="1" lang="ja-JP" altLang="en-US" sz="800">
              <a:latin typeface="ＭＳ Ｐゴシック"/>
            </a:rPr>
            <a:t>年度には実質公債費比率が</a:t>
          </a:r>
          <a:r>
            <a:rPr kumimoji="1" lang="en-US" altLang="ja-JP" sz="800">
              <a:latin typeface="ＭＳ Ｐゴシック"/>
            </a:rPr>
            <a:t>18</a:t>
          </a:r>
          <a:r>
            <a:rPr kumimoji="1" lang="ja-JP" altLang="en-US" sz="800">
              <a:latin typeface="ＭＳ Ｐゴシック"/>
            </a:rPr>
            <a:t>％を超えたため、公債費負担適正化計画を策定し、新規発行を抑制するなど公債費削減に取り組んできた。</a:t>
          </a:r>
        </a:p>
        <a:p>
          <a:r>
            <a:rPr kumimoji="1" lang="ja-JP" altLang="en-US" sz="800">
              <a:latin typeface="ＭＳ Ｐゴシック"/>
            </a:rPr>
            <a:t>　その成果もあり、公債費のピークであった平成</a:t>
          </a:r>
          <a:r>
            <a:rPr kumimoji="1" lang="en-US" altLang="ja-JP" sz="800">
              <a:latin typeface="ＭＳ Ｐゴシック"/>
            </a:rPr>
            <a:t>20</a:t>
          </a:r>
          <a:r>
            <a:rPr kumimoji="1" lang="ja-JP" altLang="en-US" sz="800">
              <a:latin typeface="ＭＳ Ｐゴシック"/>
            </a:rPr>
            <a:t>年度の</a:t>
          </a:r>
          <a:r>
            <a:rPr kumimoji="1" lang="en-US" altLang="ja-JP" sz="800">
              <a:latin typeface="ＭＳ Ｐゴシック"/>
            </a:rPr>
            <a:t>2,147</a:t>
          </a:r>
          <a:r>
            <a:rPr kumimoji="1" lang="ja-JP" altLang="en-US" sz="800">
              <a:latin typeface="ＭＳ Ｐゴシック"/>
            </a:rPr>
            <a:t>百万円から平成</a:t>
          </a:r>
          <a:r>
            <a:rPr kumimoji="1" lang="en-US" altLang="ja-JP" sz="800">
              <a:latin typeface="ＭＳ Ｐゴシック"/>
            </a:rPr>
            <a:t>26</a:t>
          </a:r>
          <a:r>
            <a:rPr kumimoji="1" lang="ja-JP" altLang="en-US" sz="800">
              <a:latin typeface="ＭＳ Ｐゴシック"/>
            </a:rPr>
            <a:t>年度は</a:t>
          </a:r>
          <a:r>
            <a:rPr kumimoji="1" lang="en-US" altLang="ja-JP" sz="800">
              <a:latin typeface="ＭＳ Ｐゴシック"/>
            </a:rPr>
            <a:t>1,691</a:t>
          </a:r>
          <a:r>
            <a:rPr kumimoji="1" lang="ja-JP" altLang="en-US" sz="800">
              <a:latin typeface="ＭＳ Ｐゴシック"/>
            </a:rPr>
            <a:t>百万円まで減少（△</a:t>
          </a:r>
          <a:r>
            <a:rPr kumimoji="1" lang="en-US" altLang="ja-JP" sz="800">
              <a:latin typeface="ＭＳ Ｐゴシック"/>
            </a:rPr>
            <a:t>456</a:t>
          </a:r>
          <a:r>
            <a:rPr kumimoji="1" lang="ja-JP" altLang="en-US" sz="800">
              <a:latin typeface="ＭＳ Ｐゴシック"/>
            </a:rPr>
            <a:t>百万円）しており、償還残高では、合併時（平成</a:t>
          </a:r>
          <a:r>
            <a:rPr kumimoji="1" lang="en-US" altLang="ja-JP" sz="800">
              <a:latin typeface="ＭＳ Ｐゴシック"/>
            </a:rPr>
            <a:t>19</a:t>
          </a:r>
          <a:r>
            <a:rPr kumimoji="1" lang="ja-JP" altLang="en-US" sz="800">
              <a:latin typeface="ＭＳ Ｐゴシック"/>
            </a:rPr>
            <a:t>年度）の</a:t>
          </a:r>
          <a:r>
            <a:rPr kumimoji="1" lang="en-US" altLang="ja-JP" sz="800">
              <a:latin typeface="ＭＳ Ｐゴシック"/>
            </a:rPr>
            <a:t>18,209</a:t>
          </a:r>
          <a:r>
            <a:rPr kumimoji="1" lang="ja-JP" altLang="en-US" sz="800">
              <a:latin typeface="ＭＳ Ｐゴシック"/>
            </a:rPr>
            <a:t>百万円から</a:t>
          </a:r>
          <a:r>
            <a:rPr kumimoji="1" lang="en-US" altLang="ja-JP" sz="800">
              <a:latin typeface="ＭＳ Ｐゴシック"/>
            </a:rPr>
            <a:t>4,752</a:t>
          </a:r>
          <a:r>
            <a:rPr kumimoji="1" lang="ja-JP" altLang="en-US" sz="800">
              <a:latin typeface="ＭＳ Ｐゴシック"/>
            </a:rPr>
            <a:t>百万円減少し、平成</a:t>
          </a:r>
          <a:r>
            <a:rPr kumimoji="1" lang="en-US" altLang="ja-JP" sz="800">
              <a:latin typeface="ＭＳ Ｐゴシック"/>
            </a:rPr>
            <a:t>26</a:t>
          </a:r>
          <a:r>
            <a:rPr kumimoji="1" lang="ja-JP" altLang="en-US" sz="800">
              <a:latin typeface="ＭＳ Ｐゴシック"/>
            </a:rPr>
            <a:t>年度末で</a:t>
          </a:r>
          <a:r>
            <a:rPr kumimoji="1" lang="en-US" altLang="ja-JP" sz="800">
              <a:latin typeface="ＭＳ Ｐゴシック"/>
            </a:rPr>
            <a:t>13,457</a:t>
          </a:r>
          <a:r>
            <a:rPr kumimoji="1" lang="ja-JP" altLang="en-US" sz="800">
              <a:latin typeface="ＭＳ Ｐゴシック"/>
            </a:rPr>
            <a:t>百万円（うち臨財債</a:t>
          </a:r>
          <a:r>
            <a:rPr kumimoji="1" lang="en-US" altLang="ja-JP" sz="800">
              <a:latin typeface="ＭＳ Ｐゴシック"/>
            </a:rPr>
            <a:t>4,105</a:t>
          </a:r>
          <a:r>
            <a:rPr kumimoji="1" lang="ja-JP" altLang="en-US" sz="800">
              <a:latin typeface="ＭＳ Ｐゴシック"/>
            </a:rPr>
            <a:t>百万円）となった。高利率の繰上償還や公債費のピーク年度を過ぎたことから、今後も減少していく見込みである。なお、平成</a:t>
          </a:r>
          <a:r>
            <a:rPr kumimoji="1" lang="en-US" altLang="ja-JP" sz="800">
              <a:latin typeface="ＭＳ Ｐゴシック"/>
            </a:rPr>
            <a:t>27</a:t>
          </a:r>
          <a:r>
            <a:rPr kumimoji="1" lang="ja-JP" altLang="en-US" sz="800">
              <a:latin typeface="ＭＳ Ｐゴシック"/>
            </a:rPr>
            <a:t>年度以降、本庁舎建設事業において約</a:t>
          </a:r>
          <a:r>
            <a:rPr kumimoji="1" lang="en-US" altLang="ja-JP" sz="800">
              <a:latin typeface="ＭＳ Ｐゴシック"/>
            </a:rPr>
            <a:t>15</a:t>
          </a:r>
          <a:r>
            <a:rPr kumimoji="1" lang="ja-JP" altLang="en-US" sz="800">
              <a:latin typeface="ＭＳ Ｐゴシック"/>
            </a:rPr>
            <a:t>億円を起債予定であり、その本格償還（約</a:t>
          </a:r>
          <a:r>
            <a:rPr kumimoji="1" lang="en-US" altLang="ja-JP" sz="800">
              <a:latin typeface="ＭＳ Ｐゴシック"/>
            </a:rPr>
            <a:t>85</a:t>
          </a:r>
          <a:r>
            <a:rPr kumimoji="1" lang="ja-JP" altLang="en-US" sz="800">
              <a:latin typeface="ＭＳ Ｐゴシック"/>
            </a:rPr>
            <a:t>百万）は平成</a:t>
          </a:r>
          <a:r>
            <a:rPr kumimoji="1" lang="en-US" altLang="ja-JP" sz="800">
              <a:latin typeface="ＭＳ Ｐゴシック"/>
            </a:rPr>
            <a:t>33</a:t>
          </a:r>
          <a:r>
            <a:rPr kumimoji="1" lang="ja-JP" altLang="en-US" sz="800">
              <a:latin typeface="ＭＳ Ｐゴシック"/>
            </a:rPr>
            <a:t>年度からとなる見込みであるが、ごみ処理施設建設に係る償還（年間</a:t>
          </a:r>
          <a:r>
            <a:rPr kumimoji="1" lang="en-US" altLang="ja-JP" sz="800">
              <a:latin typeface="ＭＳ Ｐゴシック"/>
            </a:rPr>
            <a:t>110</a:t>
          </a:r>
          <a:r>
            <a:rPr kumimoji="1" lang="ja-JP" altLang="en-US" sz="800">
              <a:latin typeface="ＭＳ Ｐゴシック"/>
            </a:rPr>
            <a:t>百万円）が平成</a:t>
          </a:r>
          <a:r>
            <a:rPr kumimoji="1" lang="en-US" altLang="ja-JP" sz="800">
              <a:latin typeface="ＭＳ Ｐゴシック"/>
            </a:rPr>
            <a:t>32</a:t>
          </a:r>
          <a:r>
            <a:rPr kumimoji="1" lang="ja-JP" altLang="en-US" sz="800">
              <a:latin typeface="ＭＳ Ｐゴシック"/>
            </a:rPr>
            <a:t>年度で完了することから、償還残高については２ヶ年程横ばいとなるものの、単年での負担増加とはならない見込みである。しかしながら、依然として類似団体、県内でも最低水準であることに変わりはないため、普通建設事業の適正な計画・管理・縮小を行い、引き続き新規地方債発行を抑制するなど、財政運営の健全化に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117856</xdr:rowOff>
    </xdr:from>
    <xdr:to>
      <xdr:col>7</xdr:col>
      <xdr:colOff>15875</xdr:colOff>
      <xdr:row>80</xdr:row>
      <xdr:rowOff>154432</xdr:rowOff>
    </xdr:to>
    <xdr:cxnSp macro="">
      <xdr:nvCxnSpPr>
        <xdr:cNvPr id="361" name="直線コネクタ 360"/>
        <xdr:cNvCxnSpPr/>
      </xdr:nvCxnSpPr>
      <xdr:spPr>
        <a:xfrm flipV="1">
          <a:off x="3987800" y="1383385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154432</xdr:rowOff>
    </xdr:from>
    <xdr:to>
      <xdr:col>5</xdr:col>
      <xdr:colOff>549275</xdr:colOff>
      <xdr:row>81</xdr:row>
      <xdr:rowOff>65278</xdr:rowOff>
    </xdr:to>
    <xdr:cxnSp macro="">
      <xdr:nvCxnSpPr>
        <xdr:cNvPr id="364" name="直線コネクタ 363"/>
        <xdr:cNvCxnSpPr/>
      </xdr:nvCxnSpPr>
      <xdr:spPr>
        <a:xfrm flipV="1">
          <a:off x="3098800" y="1387043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32529</xdr:rowOff>
    </xdr:from>
    <xdr:ext cx="736600" cy="259045"/>
    <xdr:sp macro="" textlink="">
      <xdr:nvSpPr>
        <xdr:cNvPr id="366" name="テキスト ボックス 365"/>
        <xdr:cNvSpPr txBox="1"/>
      </xdr:nvSpPr>
      <xdr:spPr>
        <a:xfrm>
          <a:off x="3606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81</xdr:row>
      <xdr:rowOff>65278</xdr:rowOff>
    </xdr:from>
    <xdr:to>
      <xdr:col>4</xdr:col>
      <xdr:colOff>346075</xdr:colOff>
      <xdr:row>81</xdr:row>
      <xdr:rowOff>92711</xdr:rowOff>
    </xdr:to>
    <xdr:cxnSp macro="">
      <xdr:nvCxnSpPr>
        <xdr:cNvPr id="367" name="直線コネクタ 366"/>
        <xdr:cNvCxnSpPr/>
      </xdr:nvCxnSpPr>
      <xdr:spPr>
        <a:xfrm flipV="1">
          <a:off x="2209800" y="13952728"/>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69" name="テキスト ボックス 368"/>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81</xdr:row>
      <xdr:rowOff>92711</xdr:rowOff>
    </xdr:from>
    <xdr:to>
      <xdr:col>3</xdr:col>
      <xdr:colOff>142875</xdr:colOff>
      <xdr:row>81</xdr:row>
      <xdr:rowOff>124713</xdr:rowOff>
    </xdr:to>
    <xdr:cxnSp macro="">
      <xdr:nvCxnSpPr>
        <xdr:cNvPr id="370" name="直線コネクタ 369"/>
        <xdr:cNvCxnSpPr/>
      </xdr:nvCxnSpPr>
      <xdr:spPr>
        <a:xfrm flipV="1">
          <a:off x="1320800" y="13980161"/>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2" name="テキスト ボックス 371"/>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9669</xdr:rowOff>
    </xdr:from>
    <xdr:ext cx="762000" cy="259045"/>
    <xdr:sp macro="" textlink="">
      <xdr:nvSpPr>
        <xdr:cNvPr id="374" name="テキスト ボックス 373"/>
        <xdr:cNvSpPr txBox="1"/>
      </xdr:nvSpPr>
      <xdr:spPr>
        <a:xfrm>
          <a:off x="939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80</xdr:row>
      <xdr:rowOff>67056</xdr:rowOff>
    </xdr:from>
    <xdr:to>
      <xdr:col>7</xdr:col>
      <xdr:colOff>66675</xdr:colOff>
      <xdr:row>80</xdr:row>
      <xdr:rowOff>168656</xdr:rowOff>
    </xdr:to>
    <xdr:sp macro="" textlink="">
      <xdr:nvSpPr>
        <xdr:cNvPr id="380" name="円/楕円 379"/>
        <xdr:cNvSpPr/>
      </xdr:nvSpPr>
      <xdr:spPr>
        <a:xfrm>
          <a:off x="4775200" y="13783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147083</xdr:rowOff>
    </xdr:from>
    <xdr:ext cx="762000" cy="259045"/>
    <xdr:sp macro="" textlink="">
      <xdr:nvSpPr>
        <xdr:cNvPr id="381" name="公債費該当値テキスト"/>
        <xdr:cNvSpPr txBox="1"/>
      </xdr:nvSpPr>
      <xdr:spPr>
        <a:xfrm>
          <a:off x="4914900" y="1369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103632</xdr:rowOff>
    </xdr:from>
    <xdr:to>
      <xdr:col>5</xdr:col>
      <xdr:colOff>600075</xdr:colOff>
      <xdr:row>81</xdr:row>
      <xdr:rowOff>33782</xdr:rowOff>
    </xdr:to>
    <xdr:sp macro="" textlink="">
      <xdr:nvSpPr>
        <xdr:cNvPr id="382" name="円/楕円 381"/>
        <xdr:cNvSpPr/>
      </xdr:nvSpPr>
      <xdr:spPr>
        <a:xfrm>
          <a:off x="3937000" y="1381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18559</xdr:rowOff>
    </xdr:from>
    <xdr:ext cx="736600" cy="259045"/>
    <xdr:sp macro="" textlink="">
      <xdr:nvSpPr>
        <xdr:cNvPr id="383" name="テキスト ボックス 382"/>
        <xdr:cNvSpPr txBox="1"/>
      </xdr:nvSpPr>
      <xdr:spPr>
        <a:xfrm>
          <a:off x="3606800" y="13906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4</xdr:col>
      <xdr:colOff>295275</xdr:colOff>
      <xdr:row>81</xdr:row>
      <xdr:rowOff>14478</xdr:rowOff>
    </xdr:from>
    <xdr:to>
      <xdr:col>4</xdr:col>
      <xdr:colOff>396875</xdr:colOff>
      <xdr:row>81</xdr:row>
      <xdr:rowOff>116078</xdr:rowOff>
    </xdr:to>
    <xdr:sp macro="" textlink="">
      <xdr:nvSpPr>
        <xdr:cNvPr id="384" name="円/楕円 383"/>
        <xdr:cNvSpPr/>
      </xdr:nvSpPr>
      <xdr:spPr>
        <a:xfrm>
          <a:off x="3048000" y="1390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100855</xdr:rowOff>
    </xdr:from>
    <xdr:ext cx="762000" cy="259045"/>
    <xdr:sp macro="" textlink="">
      <xdr:nvSpPr>
        <xdr:cNvPr id="385" name="テキスト ボックス 384"/>
        <xdr:cNvSpPr txBox="1"/>
      </xdr:nvSpPr>
      <xdr:spPr>
        <a:xfrm>
          <a:off x="2717800" y="1398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3</xdr:col>
      <xdr:colOff>92075</xdr:colOff>
      <xdr:row>81</xdr:row>
      <xdr:rowOff>41911</xdr:rowOff>
    </xdr:from>
    <xdr:to>
      <xdr:col>3</xdr:col>
      <xdr:colOff>193675</xdr:colOff>
      <xdr:row>81</xdr:row>
      <xdr:rowOff>143511</xdr:rowOff>
    </xdr:to>
    <xdr:sp macro="" textlink="">
      <xdr:nvSpPr>
        <xdr:cNvPr id="386" name="円/楕円 385"/>
        <xdr:cNvSpPr/>
      </xdr:nvSpPr>
      <xdr:spPr>
        <a:xfrm>
          <a:off x="2159000" y="1392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128288</xdr:rowOff>
    </xdr:from>
    <xdr:ext cx="762000" cy="259045"/>
    <xdr:sp macro="" textlink="">
      <xdr:nvSpPr>
        <xdr:cNvPr id="387" name="テキスト ボックス 386"/>
        <xdr:cNvSpPr txBox="1"/>
      </xdr:nvSpPr>
      <xdr:spPr>
        <a:xfrm>
          <a:off x="1828800" y="14015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73913</xdr:rowOff>
    </xdr:from>
    <xdr:to>
      <xdr:col>1</xdr:col>
      <xdr:colOff>676275</xdr:colOff>
      <xdr:row>82</xdr:row>
      <xdr:rowOff>4063</xdr:rowOff>
    </xdr:to>
    <xdr:sp macro="" textlink="">
      <xdr:nvSpPr>
        <xdr:cNvPr id="388" name="円/楕円 387"/>
        <xdr:cNvSpPr/>
      </xdr:nvSpPr>
      <xdr:spPr>
        <a:xfrm>
          <a:off x="1270000" y="1396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160290</xdr:rowOff>
    </xdr:from>
    <xdr:ext cx="762000" cy="259045"/>
    <xdr:sp macro="" textlink="">
      <xdr:nvSpPr>
        <xdr:cNvPr id="389" name="テキスト ボックス 388"/>
        <xdr:cNvSpPr txBox="1"/>
      </xdr:nvSpPr>
      <xdr:spPr>
        <a:xfrm>
          <a:off x="939800" y="1404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類似団体平均値より低い水準となっているが、当町では公債費に係る率が突出しているためである。特別会計への繰出金も多額であり厳しい状況であるが、財政健全化に向けて適正な財政運営に努めたい。</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161289</xdr:rowOff>
    </xdr:from>
    <xdr:to>
      <xdr:col>24</xdr:col>
      <xdr:colOff>31750</xdr:colOff>
      <xdr:row>76</xdr:row>
      <xdr:rowOff>104139</xdr:rowOff>
    </xdr:to>
    <xdr:cxnSp macro="">
      <xdr:nvCxnSpPr>
        <xdr:cNvPr id="422" name="直線コネクタ 421"/>
        <xdr:cNvCxnSpPr/>
      </xdr:nvCxnSpPr>
      <xdr:spPr>
        <a:xfrm>
          <a:off x="15671800" y="13020039"/>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161289</xdr:rowOff>
    </xdr:from>
    <xdr:to>
      <xdr:col>22</xdr:col>
      <xdr:colOff>565150</xdr:colOff>
      <xdr:row>75</xdr:row>
      <xdr:rowOff>165100</xdr:rowOff>
    </xdr:to>
    <xdr:cxnSp macro="">
      <xdr:nvCxnSpPr>
        <xdr:cNvPr id="425" name="直線コネクタ 424"/>
        <xdr:cNvCxnSpPr/>
      </xdr:nvCxnSpPr>
      <xdr:spPr>
        <a:xfrm flipV="1">
          <a:off x="14782800" y="1302003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27" name="テキスト ボックス 426"/>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146050</xdr:rowOff>
    </xdr:from>
    <xdr:to>
      <xdr:col>21</xdr:col>
      <xdr:colOff>361950</xdr:colOff>
      <xdr:row>75</xdr:row>
      <xdr:rowOff>165100</xdr:rowOff>
    </xdr:to>
    <xdr:cxnSp macro="">
      <xdr:nvCxnSpPr>
        <xdr:cNvPr id="428" name="直線コネクタ 427"/>
        <xdr:cNvCxnSpPr/>
      </xdr:nvCxnSpPr>
      <xdr:spPr>
        <a:xfrm>
          <a:off x="13893800" y="1300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30" name="テキスト ボックス 429"/>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8890</xdr:rowOff>
    </xdr:from>
    <xdr:to>
      <xdr:col>20</xdr:col>
      <xdr:colOff>158750</xdr:colOff>
      <xdr:row>75</xdr:row>
      <xdr:rowOff>146050</xdr:rowOff>
    </xdr:to>
    <xdr:cxnSp macro="">
      <xdr:nvCxnSpPr>
        <xdr:cNvPr id="431" name="直線コネクタ 430"/>
        <xdr:cNvCxnSpPr/>
      </xdr:nvCxnSpPr>
      <xdr:spPr>
        <a:xfrm>
          <a:off x="13004800" y="128676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33" name="テキスト ボックス 43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35" name="テキスト ボックス 434"/>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53339</xdr:rowOff>
    </xdr:from>
    <xdr:to>
      <xdr:col>24</xdr:col>
      <xdr:colOff>82550</xdr:colOff>
      <xdr:row>76</xdr:row>
      <xdr:rowOff>154939</xdr:rowOff>
    </xdr:to>
    <xdr:sp macro="" textlink="">
      <xdr:nvSpPr>
        <xdr:cNvPr id="441" name="円/楕円 440"/>
        <xdr:cNvSpPr/>
      </xdr:nvSpPr>
      <xdr:spPr>
        <a:xfrm>
          <a:off x="164592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69867</xdr:rowOff>
    </xdr:from>
    <xdr:ext cx="762000" cy="259045"/>
    <xdr:sp macro="" textlink="">
      <xdr:nvSpPr>
        <xdr:cNvPr id="442" name="公債費以外該当値テキスト"/>
        <xdr:cNvSpPr txBox="1"/>
      </xdr:nvSpPr>
      <xdr:spPr>
        <a:xfrm>
          <a:off x="165989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110490</xdr:rowOff>
    </xdr:from>
    <xdr:to>
      <xdr:col>22</xdr:col>
      <xdr:colOff>615950</xdr:colOff>
      <xdr:row>76</xdr:row>
      <xdr:rowOff>40639</xdr:rowOff>
    </xdr:to>
    <xdr:sp macro="" textlink="">
      <xdr:nvSpPr>
        <xdr:cNvPr id="443" name="円/楕円 442"/>
        <xdr:cNvSpPr/>
      </xdr:nvSpPr>
      <xdr:spPr>
        <a:xfrm>
          <a:off x="15621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50817</xdr:rowOff>
    </xdr:from>
    <xdr:ext cx="736600" cy="259045"/>
    <xdr:sp macro="" textlink="">
      <xdr:nvSpPr>
        <xdr:cNvPr id="444" name="テキスト ボックス 443"/>
        <xdr:cNvSpPr txBox="1"/>
      </xdr:nvSpPr>
      <xdr:spPr>
        <a:xfrm>
          <a:off x="15290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114300</xdr:rowOff>
    </xdr:from>
    <xdr:to>
      <xdr:col>21</xdr:col>
      <xdr:colOff>412750</xdr:colOff>
      <xdr:row>76</xdr:row>
      <xdr:rowOff>44450</xdr:rowOff>
    </xdr:to>
    <xdr:sp macro="" textlink="">
      <xdr:nvSpPr>
        <xdr:cNvPr id="445" name="円/楕円 444"/>
        <xdr:cNvSpPr/>
      </xdr:nvSpPr>
      <xdr:spPr>
        <a:xfrm>
          <a:off x="14732000" y="1297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54627</xdr:rowOff>
    </xdr:from>
    <xdr:ext cx="762000" cy="259045"/>
    <xdr:sp macro="" textlink="">
      <xdr:nvSpPr>
        <xdr:cNvPr id="446" name="テキスト ボックス 445"/>
        <xdr:cNvSpPr txBox="1"/>
      </xdr:nvSpPr>
      <xdr:spPr>
        <a:xfrm>
          <a:off x="14401800" y="1274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95250</xdr:rowOff>
    </xdr:from>
    <xdr:to>
      <xdr:col>20</xdr:col>
      <xdr:colOff>209550</xdr:colOff>
      <xdr:row>76</xdr:row>
      <xdr:rowOff>25400</xdr:rowOff>
    </xdr:to>
    <xdr:sp macro="" textlink="">
      <xdr:nvSpPr>
        <xdr:cNvPr id="447" name="円/楕円 446"/>
        <xdr:cNvSpPr/>
      </xdr:nvSpPr>
      <xdr:spPr>
        <a:xfrm>
          <a:off x="13843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35577</xdr:rowOff>
    </xdr:from>
    <xdr:ext cx="762000" cy="259045"/>
    <xdr:sp macro="" textlink="">
      <xdr:nvSpPr>
        <xdr:cNvPr id="448" name="テキスト ボックス 447"/>
        <xdr:cNvSpPr txBox="1"/>
      </xdr:nvSpPr>
      <xdr:spPr>
        <a:xfrm>
          <a:off x="13512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129540</xdr:rowOff>
    </xdr:from>
    <xdr:to>
      <xdr:col>19</xdr:col>
      <xdr:colOff>6350</xdr:colOff>
      <xdr:row>75</xdr:row>
      <xdr:rowOff>59690</xdr:rowOff>
    </xdr:to>
    <xdr:sp macro="" textlink="">
      <xdr:nvSpPr>
        <xdr:cNvPr id="449" name="円/楕円 448"/>
        <xdr:cNvSpPr/>
      </xdr:nvSpPr>
      <xdr:spPr>
        <a:xfrm>
          <a:off x="12954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69867</xdr:rowOff>
    </xdr:from>
    <xdr:ext cx="762000" cy="259045"/>
    <xdr:sp macro="" textlink="">
      <xdr:nvSpPr>
        <xdr:cNvPr id="450" name="テキスト ボックス 449"/>
        <xdr:cNvSpPr txBox="1"/>
      </xdr:nvSpPr>
      <xdr:spPr>
        <a:xfrm>
          <a:off x="12623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鹿児島県屋久島町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138239</xdr:rowOff>
    </xdr:from>
    <xdr:to>
      <xdr:col>4</xdr:col>
      <xdr:colOff>1117600</xdr:colOff>
      <xdr:row>17</xdr:row>
      <xdr:rowOff>2207</xdr:rowOff>
    </xdr:to>
    <xdr:cxnSp macro="">
      <xdr:nvCxnSpPr>
        <xdr:cNvPr id="50" name="直線コネクタ 49"/>
        <xdr:cNvCxnSpPr/>
      </xdr:nvCxnSpPr>
      <xdr:spPr bwMode="auto">
        <a:xfrm flipV="1">
          <a:off x="5003800" y="2929064"/>
          <a:ext cx="647700" cy="354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64538</xdr:rowOff>
    </xdr:from>
    <xdr:ext cx="762000" cy="259045"/>
    <xdr:sp macro="" textlink="">
      <xdr:nvSpPr>
        <xdr:cNvPr id="51" name="人口1人当たり決算額の推移平均値テキスト130"/>
        <xdr:cNvSpPr txBox="1"/>
      </xdr:nvSpPr>
      <xdr:spPr>
        <a:xfrm>
          <a:off x="5740400" y="3026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127739</xdr:rowOff>
    </xdr:from>
    <xdr:to>
      <xdr:col>4</xdr:col>
      <xdr:colOff>469900</xdr:colOff>
      <xdr:row>17</xdr:row>
      <xdr:rowOff>2207</xdr:rowOff>
    </xdr:to>
    <xdr:cxnSp macro="">
      <xdr:nvCxnSpPr>
        <xdr:cNvPr id="53" name="直線コネクタ 52"/>
        <xdr:cNvCxnSpPr/>
      </xdr:nvCxnSpPr>
      <xdr:spPr bwMode="auto">
        <a:xfrm>
          <a:off x="4305300" y="2918564"/>
          <a:ext cx="698500" cy="45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30073</xdr:rowOff>
    </xdr:from>
    <xdr:ext cx="736600" cy="259045"/>
    <xdr:sp macro="" textlink="">
      <xdr:nvSpPr>
        <xdr:cNvPr id="55" name="テキスト ボックス 54"/>
        <xdr:cNvSpPr txBox="1"/>
      </xdr:nvSpPr>
      <xdr:spPr>
        <a:xfrm>
          <a:off x="4622800" y="316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51493</xdr:rowOff>
    </xdr:from>
    <xdr:to>
      <xdr:col>3</xdr:col>
      <xdr:colOff>904875</xdr:colOff>
      <xdr:row>16</xdr:row>
      <xdr:rowOff>127739</xdr:rowOff>
    </xdr:to>
    <xdr:cxnSp macro="">
      <xdr:nvCxnSpPr>
        <xdr:cNvPr id="56" name="直線コネクタ 55"/>
        <xdr:cNvCxnSpPr/>
      </xdr:nvCxnSpPr>
      <xdr:spPr bwMode="auto">
        <a:xfrm>
          <a:off x="3606800" y="2842318"/>
          <a:ext cx="698500" cy="76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23169</xdr:rowOff>
    </xdr:from>
    <xdr:ext cx="762000" cy="259045"/>
    <xdr:sp macro="" textlink="">
      <xdr:nvSpPr>
        <xdr:cNvPr id="58" name="テキスト ボックス 57"/>
        <xdr:cNvSpPr txBox="1"/>
      </xdr:nvSpPr>
      <xdr:spPr>
        <a:xfrm>
          <a:off x="39243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51493</xdr:rowOff>
    </xdr:from>
    <xdr:to>
      <xdr:col>3</xdr:col>
      <xdr:colOff>206375</xdr:colOff>
      <xdr:row>16</xdr:row>
      <xdr:rowOff>108125</xdr:rowOff>
    </xdr:to>
    <xdr:cxnSp macro="">
      <xdr:nvCxnSpPr>
        <xdr:cNvPr id="59" name="直線コネクタ 58"/>
        <xdr:cNvCxnSpPr/>
      </xdr:nvCxnSpPr>
      <xdr:spPr bwMode="auto">
        <a:xfrm flipV="1">
          <a:off x="2908300" y="2842318"/>
          <a:ext cx="698500" cy="56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4988</xdr:rowOff>
    </xdr:from>
    <xdr:ext cx="762000" cy="259045"/>
    <xdr:sp macro="" textlink="">
      <xdr:nvSpPr>
        <xdr:cNvPr id="61" name="テキスト ボックス 60"/>
        <xdr:cNvSpPr txBox="1"/>
      </xdr:nvSpPr>
      <xdr:spPr>
        <a:xfrm>
          <a:off x="32258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27238</xdr:rowOff>
    </xdr:from>
    <xdr:ext cx="762000" cy="259045"/>
    <xdr:sp macro="" textlink="">
      <xdr:nvSpPr>
        <xdr:cNvPr id="63" name="テキスト ボックス 62"/>
        <xdr:cNvSpPr txBox="1"/>
      </xdr:nvSpPr>
      <xdr:spPr>
        <a:xfrm>
          <a:off x="25273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87439</xdr:rowOff>
    </xdr:from>
    <xdr:to>
      <xdr:col>5</xdr:col>
      <xdr:colOff>34925</xdr:colOff>
      <xdr:row>17</xdr:row>
      <xdr:rowOff>17589</xdr:rowOff>
    </xdr:to>
    <xdr:sp macro="" textlink="">
      <xdr:nvSpPr>
        <xdr:cNvPr id="69" name="円/楕円 68"/>
        <xdr:cNvSpPr/>
      </xdr:nvSpPr>
      <xdr:spPr bwMode="auto">
        <a:xfrm>
          <a:off x="5600700" y="2878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103966</xdr:rowOff>
    </xdr:from>
    <xdr:ext cx="762000" cy="259045"/>
    <xdr:sp macro="" textlink="">
      <xdr:nvSpPr>
        <xdr:cNvPr id="70" name="人口1人当たり決算額の推移該当値テキスト130"/>
        <xdr:cNvSpPr txBox="1"/>
      </xdr:nvSpPr>
      <xdr:spPr>
        <a:xfrm>
          <a:off x="5740400" y="272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132,275</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122857</xdr:rowOff>
    </xdr:from>
    <xdr:to>
      <xdr:col>4</xdr:col>
      <xdr:colOff>520700</xdr:colOff>
      <xdr:row>17</xdr:row>
      <xdr:rowOff>53007</xdr:rowOff>
    </xdr:to>
    <xdr:sp macro="" textlink="">
      <xdr:nvSpPr>
        <xdr:cNvPr id="71" name="円/楕円 70"/>
        <xdr:cNvSpPr/>
      </xdr:nvSpPr>
      <xdr:spPr bwMode="auto">
        <a:xfrm>
          <a:off x="4953000" y="2913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63184</xdr:rowOff>
    </xdr:from>
    <xdr:ext cx="736600" cy="259045"/>
    <xdr:sp macro="" textlink="">
      <xdr:nvSpPr>
        <xdr:cNvPr id="72" name="テキスト ボックス 71"/>
        <xdr:cNvSpPr txBox="1"/>
      </xdr:nvSpPr>
      <xdr:spPr>
        <a:xfrm>
          <a:off x="4622800" y="2682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127,627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76939</xdr:rowOff>
    </xdr:from>
    <xdr:to>
      <xdr:col>3</xdr:col>
      <xdr:colOff>955675</xdr:colOff>
      <xdr:row>17</xdr:row>
      <xdr:rowOff>7089</xdr:rowOff>
    </xdr:to>
    <xdr:sp macro="" textlink="">
      <xdr:nvSpPr>
        <xdr:cNvPr id="73" name="円/楕円 72"/>
        <xdr:cNvSpPr/>
      </xdr:nvSpPr>
      <xdr:spPr bwMode="auto">
        <a:xfrm>
          <a:off x="4254500" y="2867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17266</xdr:rowOff>
    </xdr:from>
    <xdr:ext cx="762000" cy="259045"/>
    <xdr:sp macro="" textlink="">
      <xdr:nvSpPr>
        <xdr:cNvPr id="74" name="テキスト ボックス 73"/>
        <xdr:cNvSpPr txBox="1"/>
      </xdr:nvSpPr>
      <xdr:spPr>
        <a:xfrm>
          <a:off x="3924300" y="263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133,653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693</xdr:rowOff>
    </xdr:from>
    <xdr:to>
      <xdr:col>3</xdr:col>
      <xdr:colOff>257175</xdr:colOff>
      <xdr:row>16</xdr:row>
      <xdr:rowOff>102293</xdr:rowOff>
    </xdr:to>
    <xdr:sp macro="" textlink="">
      <xdr:nvSpPr>
        <xdr:cNvPr id="75" name="円/楕円 74"/>
        <xdr:cNvSpPr/>
      </xdr:nvSpPr>
      <xdr:spPr bwMode="auto">
        <a:xfrm>
          <a:off x="3556000" y="27915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112470</xdr:rowOff>
    </xdr:from>
    <xdr:ext cx="762000" cy="259045"/>
    <xdr:sp macro="" textlink="">
      <xdr:nvSpPr>
        <xdr:cNvPr id="76" name="テキスト ボックス 75"/>
        <xdr:cNvSpPr txBox="1"/>
      </xdr:nvSpPr>
      <xdr:spPr>
        <a:xfrm>
          <a:off x="3225800" y="2560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143,659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57325</xdr:rowOff>
    </xdr:from>
    <xdr:to>
      <xdr:col>2</xdr:col>
      <xdr:colOff>692150</xdr:colOff>
      <xdr:row>16</xdr:row>
      <xdr:rowOff>158925</xdr:rowOff>
    </xdr:to>
    <xdr:sp macro="" textlink="">
      <xdr:nvSpPr>
        <xdr:cNvPr id="77" name="円/楕円 76"/>
        <xdr:cNvSpPr/>
      </xdr:nvSpPr>
      <xdr:spPr bwMode="auto">
        <a:xfrm>
          <a:off x="2857500" y="2848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169102</xdr:rowOff>
    </xdr:from>
    <xdr:ext cx="762000" cy="259045"/>
    <xdr:sp macro="" textlink="">
      <xdr:nvSpPr>
        <xdr:cNvPr id="78" name="テキスト ボックス 77"/>
        <xdr:cNvSpPr txBox="1"/>
      </xdr:nvSpPr>
      <xdr:spPr>
        <a:xfrm>
          <a:off x="2527300" y="261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148527</xdr:rowOff>
    </xdr:from>
    <xdr:to>
      <xdr:col>4</xdr:col>
      <xdr:colOff>1117600</xdr:colOff>
      <xdr:row>34</xdr:row>
      <xdr:rowOff>201714</xdr:rowOff>
    </xdr:to>
    <xdr:cxnSp macro="">
      <xdr:nvCxnSpPr>
        <xdr:cNvPr id="111" name="直線コネクタ 110"/>
        <xdr:cNvCxnSpPr/>
      </xdr:nvCxnSpPr>
      <xdr:spPr bwMode="auto">
        <a:xfrm>
          <a:off x="5003800" y="6415977"/>
          <a:ext cx="647700" cy="531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190009</xdr:rowOff>
    </xdr:from>
    <xdr:ext cx="762000" cy="259045"/>
    <xdr:sp macro="" textlink="">
      <xdr:nvSpPr>
        <xdr:cNvPr id="112" name="人口1人当たり決算額の推移平均値テキスト445"/>
        <xdr:cNvSpPr txBox="1"/>
      </xdr:nvSpPr>
      <xdr:spPr>
        <a:xfrm>
          <a:off x="5740400" y="6800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96507</xdr:rowOff>
    </xdr:from>
    <xdr:to>
      <xdr:col>4</xdr:col>
      <xdr:colOff>469900</xdr:colOff>
      <xdr:row>34</xdr:row>
      <xdr:rowOff>148527</xdr:rowOff>
    </xdr:to>
    <xdr:cxnSp macro="">
      <xdr:nvCxnSpPr>
        <xdr:cNvPr id="114" name="直線コネクタ 113"/>
        <xdr:cNvCxnSpPr/>
      </xdr:nvCxnSpPr>
      <xdr:spPr bwMode="auto">
        <a:xfrm>
          <a:off x="4305300" y="6363957"/>
          <a:ext cx="698500" cy="52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66383</xdr:rowOff>
    </xdr:from>
    <xdr:to>
      <xdr:col>3</xdr:col>
      <xdr:colOff>904875</xdr:colOff>
      <xdr:row>34</xdr:row>
      <xdr:rowOff>96507</xdr:rowOff>
    </xdr:to>
    <xdr:cxnSp macro="">
      <xdr:nvCxnSpPr>
        <xdr:cNvPr id="117" name="直線コネクタ 116"/>
        <xdr:cNvCxnSpPr/>
      </xdr:nvCxnSpPr>
      <xdr:spPr bwMode="auto">
        <a:xfrm>
          <a:off x="3606800" y="6333833"/>
          <a:ext cx="698500" cy="30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254588</xdr:rowOff>
    </xdr:from>
    <xdr:ext cx="762000" cy="259045"/>
    <xdr:sp macro="" textlink="">
      <xdr:nvSpPr>
        <xdr:cNvPr id="119" name="テキスト ボックス 118"/>
        <xdr:cNvSpPr txBox="1"/>
      </xdr:nvSpPr>
      <xdr:spPr>
        <a:xfrm>
          <a:off x="3924300" y="68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52515</xdr:rowOff>
    </xdr:from>
    <xdr:to>
      <xdr:col>3</xdr:col>
      <xdr:colOff>206375</xdr:colOff>
      <xdr:row>34</xdr:row>
      <xdr:rowOff>66383</xdr:rowOff>
    </xdr:to>
    <xdr:cxnSp macro="">
      <xdr:nvCxnSpPr>
        <xdr:cNvPr id="120" name="直線コネクタ 119"/>
        <xdr:cNvCxnSpPr/>
      </xdr:nvCxnSpPr>
      <xdr:spPr bwMode="auto">
        <a:xfrm>
          <a:off x="2908300" y="6319965"/>
          <a:ext cx="698500" cy="138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222178</xdr:rowOff>
    </xdr:from>
    <xdr:ext cx="762000" cy="259045"/>
    <xdr:sp macro="" textlink="">
      <xdr:nvSpPr>
        <xdr:cNvPr id="122" name="テキスト ボックス 121"/>
        <xdr:cNvSpPr txBox="1"/>
      </xdr:nvSpPr>
      <xdr:spPr>
        <a:xfrm>
          <a:off x="32258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223270</xdr:rowOff>
    </xdr:from>
    <xdr:ext cx="762000" cy="259045"/>
    <xdr:sp macro="" textlink="">
      <xdr:nvSpPr>
        <xdr:cNvPr id="124" name="テキスト ボックス 123"/>
        <xdr:cNvSpPr txBox="1"/>
      </xdr:nvSpPr>
      <xdr:spPr>
        <a:xfrm>
          <a:off x="25273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150914</xdr:rowOff>
    </xdr:from>
    <xdr:to>
      <xdr:col>5</xdr:col>
      <xdr:colOff>34925</xdr:colOff>
      <xdr:row>34</xdr:row>
      <xdr:rowOff>252514</xdr:rowOff>
    </xdr:to>
    <xdr:sp macro="" textlink="">
      <xdr:nvSpPr>
        <xdr:cNvPr id="130" name="円/楕円 129"/>
        <xdr:cNvSpPr/>
      </xdr:nvSpPr>
      <xdr:spPr bwMode="auto">
        <a:xfrm>
          <a:off x="5600700" y="64183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338891</xdr:rowOff>
    </xdr:from>
    <xdr:ext cx="762000" cy="259045"/>
    <xdr:sp macro="" textlink="">
      <xdr:nvSpPr>
        <xdr:cNvPr id="131" name="人口1人当たり決算額の推移該当値テキスト445"/>
        <xdr:cNvSpPr txBox="1"/>
      </xdr:nvSpPr>
      <xdr:spPr>
        <a:xfrm>
          <a:off x="5740400" y="6263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55,617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97727</xdr:rowOff>
    </xdr:from>
    <xdr:to>
      <xdr:col>4</xdr:col>
      <xdr:colOff>520700</xdr:colOff>
      <xdr:row>34</xdr:row>
      <xdr:rowOff>199327</xdr:rowOff>
    </xdr:to>
    <xdr:sp macro="" textlink="">
      <xdr:nvSpPr>
        <xdr:cNvPr id="132" name="円/楕円 131"/>
        <xdr:cNvSpPr/>
      </xdr:nvSpPr>
      <xdr:spPr bwMode="auto">
        <a:xfrm>
          <a:off x="4953000" y="6365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209504</xdr:rowOff>
    </xdr:from>
    <xdr:ext cx="736600" cy="259045"/>
    <xdr:sp macro="" textlink="">
      <xdr:nvSpPr>
        <xdr:cNvPr id="133" name="テキスト ボックス 132"/>
        <xdr:cNvSpPr txBox="1"/>
      </xdr:nvSpPr>
      <xdr:spPr>
        <a:xfrm>
          <a:off x="4622800" y="6134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59,805</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45707</xdr:rowOff>
    </xdr:from>
    <xdr:to>
      <xdr:col>3</xdr:col>
      <xdr:colOff>955675</xdr:colOff>
      <xdr:row>34</xdr:row>
      <xdr:rowOff>147307</xdr:rowOff>
    </xdr:to>
    <xdr:sp macro="" textlink="">
      <xdr:nvSpPr>
        <xdr:cNvPr id="134" name="円/楕円 133"/>
        <xdr:cNvSpPr/>
      </xdr:nvSpPr>
      <xdr:spPr bwMode="auto">
        <a:xfrm>
          <a:off x="4254500" y="6313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157484</xdr:rowOff>
    </xdr:from>
    <xdr:ext cx="762000" cy="259045"/>
    <xdr:sp macro="" textlink="">
      <xdr:nvSpPr>
        <xdr:cNvPr id="135" name="テキスト ボックス 134"/>
        <xdr:cNvSpPr txBox="1"/>
      </xdr:nvSpPr>
      <xdr:spPr>
        <a:xfrm>
          <a:off x="3924300" y="608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63,901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15583</xdr:rowOff>
    </xdr:from>
    <xdr:to>
      <xdr:col>3</xdr:col>
      <xdr:colOff>257175</xdr:colOff>
      <xdr:row>34</xdr:row>
      <xdr:rowOff>117183</xdr:rowOff>
    </xdr:to>
    <xdr:sp macro="" textlink="">
      <xdr:nvSpPr>
        <xdr:cNvPr id="136" name="円/楕円 135"/>
        <xdr:cNvSpPr/>
      </xdr:nvSpPr>
      <xdr:spPr bwMode="auto">
        <a:xfrm>
          <a:off x="3556000" y="62830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127360</xdr:rowOff>
    </xdr:from>
    <xdr:ext cx="762000" cy="259045"/>
    <xdr:sp macro="" textlink="">
      <xdr:nvSpPr>
        <xdr:cNvPr id="137" name="テキスト ボックス 136"/>
        <xdr:cNvSpPr txBox="1"/>
      </xdr:nvSpPr>
      <xdr:spPr>
        <a:xfrm>
          <a:off x="3225800" y="605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66,273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1715</xdr:rowOff>
    </xdr:from>
    <xdr:to>
      <xdr:col>2</xdr:col>
      <xdr:colOff>692150</xdr:colOff>
      <xdr:row>34</xdr:row>
      <xdr:rowOff>103315</xdr:rowOff>
    </xdr:to>
    <xdr:sp macro="" textlink="">
      <xdr:nvSpPr>
        <xdr:cNvPr id="138" name="円/楕円 137"/>
        <xdr:cNvSpPr/>
      </xdr:nvSpPr>
      <xdr:spPr bwMode="auto">
        <a:xfrm>
          <a:off x="2857500" y="62691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113492</xdr:rowOff>
    </xdr:from>
    <xdr:ext cx="762000" cy="259045"/>
    <xdr:sp macro="" textlink="">
      <xdr:nvSpPr>
        <xdr:cNvPr id="139" name="テキスト ボックス 138"/>
        <xdr:cNvSpPr txBox="1"/>
      </xdr:nvSpPr>
      <xdr:spPr>
        <a:xfrm>
          <a:off x="2527300" y="6038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67,365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国民健康保険事業特別会計への繰出金</a:t>
          </a:r>
          <a:r>
            <a:rPr kumimoji="1" lang="en-US" altLang="ja-JP" sz="1200">
              <a:latin typeface="ＭＳ ゴシック" pitchFamily="49" charset="-128"/>
              <a:ea typeface="ＭＳ ゴシック" pitchFamily="49" charset="-128"/>
            </a:rPr>
            <a:t>182</a:t>
          </a:r>
          <a:r>
            <a:rPr kumimoji="1" lang="ja-JP" altLang="en-US" sz="1200">
              <a:latin typeface="ＭＳ ゴシック" pitchFamily="49" charset="-128"/>
              <a:ea typeface="ＭＳ ゴシック" pitchFamily="49" charset="-128"/>
            </a:rPr>
            <a:t>百万円増の影響により、実質収支額は</a:t>
          </a:r>
          <a:r>
            <a:rPr kumimoji="1" lang="en-US" altLang="ja-JP" sz="1200">
              <a:latin typeface="ＭＳ ゴシック" pitchFamily="49" charset="-128"/>
              <a:ea typeface="ＭＳ ゴシック" pitchFamily="49" charset="-128"/>
            </a:rPr>
            <a:t>115</a:t>
          </a:r>
          <a:r>
            <a:rPr kumimoji="1" lang="ja-JP" altLang="en-US" sz="1200">
              <a:latin typeface="ＭＳ ゴシック" pitchFamily="49" charset="-128"/>
              <a:ea typeface="ＭＳ ゴシック" pitchFamily="49" charset="-128"/>
            </a:rPr>
            <a:t>百万円（</a:t>
          </a:r>
          <a:r>
            <a:rPr kumimoji="1" lang="en-US" altLang="ja-JP" sz="1200">
              <a:latin typeface="ＭＳ ゴシック" pitchFamily="49" charset="-128"/>
              <a:ea typeface="ＭＳ ゴシック" pitchFamily="49" charset="-128"/>
            </a:rPr>
            <a:t>1.73</a:t>
          </a:r>
          <a:r>
            <a:rPr kumimoji="1" lang="ja-JP" altLang="en-US" sz="1200">
              <a:latin typeface="ＭＳ ゴシック" pitchFamily="49" charset="-128"/>
              <a:ea typeface="ＭＳ ゴシック" pitchFamily="49" charset="-128"/>
            </a:rPr>
            <a:t>ポイント）減となり、財政調整基金については、普通交付税の合併算定替減額前の最終年度であったことから可能な限り多く積み増したかったが、国保繰出の影響が大きく、</a:t>
          </a:r>
          <a:r>
            <a:rPr kumimoji="1" lang="en-US" altLang="ja-JP" sz="1200">
              <a:latin typeface="ＭＳ ゴシック" pitchFamily="49" charset="-128"/>
              <a:ea typeface="ＭＳ ゴシック" pitchFamily="49" charset="-128"/>
            </a:rPr>
            <a:t>126</a:t>
          </a:r>
          <a:r>
            <a:rPr kumimoji="1" lang="ja-JP" altLang="en-US" sz="1200">
              <a:latin typeface="ＭＳ ゴシック" pitchFamily="49" charset="-128"/>
              <a:ea typeface="ＭＳ ゴシック" pitchFamily="49" charset="-128"/>
            </a:rPr>
            <a:t>百万円の積み増し（</a:t>
          </a:r>
          <a:r>
            <a:rPr kumimoji="1" lang="en-US" altLang="ja-JP" sz="1200">
              <a:latin typeface="ＭＳ ゴシック" pitchFamily="49" charset="-128"/>
              <a:ea typeface="ＭＳ ゴシック" pitchFamily="49" charset="-128"/>
            </a:rPr>
            <a:t>2.73</a:t>
          </a:r>
          <a:r>
            <a:rPr kumimoji="1" lang="ja-JP" altLang="en-US" sz="1200">
              <a:latin typeface="ＭＳ ゴシック" pitchFamily="49" charset="-128"/>
              <a:ea typeface="ＭＳ ゴシック" pitchFamily="49" charset="-128"/>
            </a:rPr>
            <a:t>ポイント増）にとどまった。今後の財政運営においても鋭意積立金確保に努めていきたい。実質単年度収支についても、国保繰出の影響により</a:t>
          </a:r>
          <a:r>
            <a:rPr kumimoji="1" lang="en-US" altLang="ja-JP" sz="1200">
              <a:latin typeface="ＭＳ ゴシック" pitchFamily="49" charset="-128"/>
              <a:ea typeface="ＭＳ ゴシック" pitchFamily="49" charset="-128"/>
            </a:rPr>
            <a:t>385</a:t>
          </a:r>
          <a:r>
            <a:rPr kumimoji="1" lang="ja-JP" altLang="en-US" sz="1200">
              <a:latin typeface="ＭＳ ゴシック" pitchFamily="49" charset="-128"/>
              <a:ea typeface="ＭＳ ゴシック" pitchFamily="49" charset="-128"/>
            </a:rPr>
            <a:t>百万円（</a:t>
          </a:r>
          <a:r>
            <a:rPr kumimoji="1" lang="en-US" altLang="ja-JP" sz="1200">
              <a:latin typeface="ＭＳ ゴシック" pitchFamily="49" charset="-128"/>
              <a:ea typeface="ＭＳ ゴシック" pitchFamily="49" charset="-128"/>
            </a:rPr>
            <a:t>6.25</a:t>
          </a:r>
          <a:r>
            <a:rPr kumimoji="1" lang="ja-JP" altLang="en-US" sz="1200">
              <a:latin typeface="ＭＳ ゴシック" pitchFamily="49" charset="-128"/>
              <a:ea typeface="ＭＳ ゴシック" pitchFamily="49" charset="-128"/>
            </a:rPr>
            <a:t>ポイント）の減となった。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今後の健全な財政運営のため、国保税改正など国民健康保険事業の収支バランス改善が喫緊の課題である。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資金不足により経営健全化計画を策定していた簡易水道事業及び船舶事業が、それぞれ平成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年度に資金不足を解消し、赤字額が解消された。</a:t>
          </a:r>
        </a:p>
        <a:p>
          <a:r>
            <a:rPr kumimoji="1" lang="ja-JP" altLang="en-US" sz="1400">
              <a:latin typeface="ＭＳ ゴシック" pitchFamily="49" charset="-128"/>
              <a:ea typeface="ＭＳ ゴシック" pitchFamily="49" charset="-128"/>
            </a:rPr>
            <a:t>　各会計とも実質赤字は発生していないが、医療費が高騰傾向にある国保会計、診療収入の落ち込みが著しい診療所会計に今後の不安定要素を抱えている。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全ての特別会計において一般会計からの基準外繰出金に頼っている状況にあるため、今後はより一層、会計ごとに独立採算の意識を持ち、収入の確保及び歳出抑制を図るなど収支のバランスを精査し、使用料及び保険料等の適切な値上げを行うなど、健全な財政運営が図られるよう引き続き取り組んで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また、簡易水道事業、農業集落排水事業、船舶事業においては上記取り組みに加えて、将来にわたる安定的な事業継続のため、経営戦略の策定に取り組んでいく。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なお、船舶事業においては新船建造事業を控えているため、将来負担と採算性について、より慎重な検討を行っていく。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年度策定の公債費負担適正化計画に基づき、新規地方債の発行抑制、また、平成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年度にピークを迎えた元利償還が徐々に減少していることから、平成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年度決算において地方債許可団体基準である実質公債費比率</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を下回ることができた。しかしながら、県下でも突出して高い公債費比率に変わりはなく、さらに、今後は本庁舎建設や造船事業などの大規模事業が計画されているため、公共事業の適正な計画・管理・縮小を行い、引き続き新規地方債の発行抑制等、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地方債残高が平成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を境に減少傾向にあること、ここ数年、基金への積立が着実に行われていること、新規地方債についても交付税措置のある有利な起債借入を行っていること等から、将来負担比率は減少傾向にある。しかしながら、地方債残高は高水準であり、普通交付税の合併算定替修了後（激変緩和措置期間：</a:t>
          </a:r>
          <a:r>
            <a:rPr kumimoji="1" lang="en-US" altLang="ja-JP" sz="1400">
              <a:latin typeface="ＭＳ ゴシック" pitchFamily="49" charset="-128"/>
              <a:ea typeface="ＭＳ ゴシック" pitchFamily="49" charset="-128"/>
            </a:rPr>
            <a:t>H27</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H31</a:t>
          </a:r>
          <a:r>
            <a:rPr kumimoji="1" lang="ja-JP" altLang="en-US" sz="1400">
              <a:latin typeface="ＭＳ ゴシック" pitchFamily="49" charset="-128"/>
              <a:ea typeface="ＭＳ ゴシック" pitchFamily="49" charset="-128"/>
            </a:rPr>
            <a:t>）は一層厳しい財政状況が予想されるため、今後も新規地方債の発行抑制等、健全な財政運営に努める。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10169261</v>
      </c>
      <c r="BO4" s="379"/>
      <c r="BP4" s="379"/>
      <c r="BQ4" s="379"/>
      <c r="BR4" s="379"/>
      <c r="BS4" s="379"/>
      <c r="BT4" s="379"/>
      <c r="BU4" s="380"/>
      <c r="BV4" s="378">
        <v>10103897</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4.7</v>
      </c>
      <c r="CU4" s="556"/>
      <c r="CV4" s="556"/>
      <c r="CW4" s="556"/>
      <c r="CX4" s="556"/>
      <c r="CY4" s="556"/>
      <c r="CZ4" s="556"/>
      <c r="DA4" s="557"/>
      <c r="DB4" s="555">
        <v>6.4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9817059</v>
      </c>
      <c r="BO5" s="384"/>
      <c r="BP5" s="384"/>
      <c r="BQ5" s="384"/>
      <c r="BR5" s="384"/>
      <c r="BS5" s="384"/>
      <c r="BT5" s="384"/>
      <c r="BU5" s="385"/>
      <c r="BV5" s="383">
        <v>9688454</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93.7</v>
      </c>
      <c r="CU5" s="354"/>
      <c r="CV5" s="354"/>
      <c r="CW5" s="354"/>
      <c r="CX5" s="354"/>
      <c r="CY5" s="354"/>
      <c r="CZ5" s="354"/>
      <c r="DA5" s="355"/>
      <c r="DB5" s="353">
        <v>91.5</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352202</v>
      </c>
      <c r="BO6" s="384"/>
      <c r="BP6" s="384"/>
      <c r="BQ6" s="384"/>
      <c r="BR6" s="384"/>
      <c r="BS6" s="384"/>
      <c r="BT6" s="384"/>
      <c r="BU6" s="385"/>
      <c r="BV6" s="383">
        <v>415443</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98.9</v>
      </c>
      <c r="CU6" s="530"/>
      <c r="CV6" s="530"/>
      <c r="CW6" s="530"/>
      <c r="CX6" s="530"/>
      <c r="CY6" s="530"/>
      <c r="CZ6" s="530"/>
      <c r="DA6" s="531"/>
      <c r="DB6" s="529">
        <v>96.8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71618</v>
      </c>
      <c r="BO7" s="384"/>
      <c r="BP7" s="384"/>
      <c r="BQ7" s="384"/>
      <c r="BR7" s="384"/>
      <c r="BS7" s="384"/>
      <c r="BT7" s="384"/>
      <c r="BU7" s="385"/>
      <c r="BV7" s="383">
        <v>20280</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5974962</v>
      </c>
      <c r="CU7" s="384"/>
      <c r="CV7" s="384"/>
      <c r="CW7" s="384"/>
      <c r="CX7" s="384"/>
      <c r="CY7" s="384"/>
      <c r="CZ7" s="384"/>
      <c r="DA7" s="385"/>
      <c r="DB7" s="383">
        <v>6146278</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280584</v>
      </c>
      <c r="BO8" s="384"/>
      <c r="BP8" s="384"/>
      <c r="BQ8" s="384"/>
      <c r="BR8" s="384"/>
      <c r="BS8" s="384"/>
      <c r="BT8" s="384"/>
      <c r="BU8" s="385"/>
      <c r="BV8" s="383">
        <v>395163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0.26</v>
      </c>
      <c r="CU8" s="493"/>
      <c r="CV8" s="493"/>
      <c r="CW8" s="493"/>
      <c r="CX8" s="493"/>
      <c r="CY8" s="493"/>
      <c r="CZ8" s="493"/>
      <c r="DA8" s="494"/>
      <c r="DB8" s="492">
        <v>0.25</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13589</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-114579</v>
      </c>
      <c r="BO9" s="384"/>
      <c r="BP9" s="384"/>
      <c r="BQ9" s="384"/>
      <c r="BR9" s="384"/>
      <c r="BS9" s="384"/>
      <c r="BT9" s="384"/>
      <c r="BU9" s="385"/>
      <c r="BV9" s="383">
        <v>87549</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22.4</v>
      </c>
      <c r="CU9" s="354"/>
      <c r="CV9" s="354"/>
      <c r="CW9" s="354"/>
      <c r="CX9" s="354"/>
      <c r="CY9" s="354"/>
      <c r="CZ9" s="354"/>
      <c r="DA9" s="355"/>
      <c r="DB9" s="353">
        <v>24</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13761</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226000</v>
      </c>
      <c r="BO10" s="384"/>
      <c r="BP10" s="384"/>
      <c r="BQ10" s="384"/>
      <c r="BR10" s="384"/>
      <c r="BS10" s="384"/>
      <c r="BT10" s="384"/>
      <c r="BU10" s="385"/>
      <c r="BV10" s="383">
        <v>308486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13315</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100051</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13236</v>
      </c>
      <c r="S13" s="485"/>
      <c r="T13" s="485"/>
      <c r="U13" s="485"/>
      <c r="V13" s="486"/>
      <c r="W13" s="472" t="s">
        <v>122</v>
      </c>
      <c r="X13" s="396"/>
      <c r="Y13" s="396"/>
      <c r="Z13" s="396"/>
      <c r="AA13" s="396"/>
      <c r="AB13" s="397"/>
      <c r="AC13" s="359">
        <v>882</v>
      </c>
      <c r="AD13" s="360"/>
      <c r="AE13" s="360"/>
      <c r="AF13" s="360"/>
      <c r="AG13" s="361"/>
      <c r="AH13" s="359">
        <v>938</v>
      </c>
      <c r="AI13" s="360"/>
      <c r="AJ13" s="360"/>
      <c r="AK13" s="360"/>
      <c r="AL13" s="362"/>
      <c r="AM13" s="452" t="s">
        <v>123</v>
      </c>
      <c r="AN13" s="357"/>
      <c r="AO13" s="357"/>
      <c r="AP13" s="357"/>
      <c r="AQ13" s="357"/>
      <c r="AR13" s="357"/>
      <c r="AS13" s="357"/>
      <c r="AT13" s="358"/>
      <c r="AU13" s="440" t="s">
        <v>117</v>
      </c>
      <c r="AV13" s="441"/>
      <c r="AW13" s="441"/>
      <c r="AX13" s="441"/>
      <c r="AY13" s="363" t="s">
        <v>124</v>
      </c>
      <c r="AZ13" s="364"/>
      <c r="BA13" s="364"/>
      <c r="BB13" s="364"/>
      <c r="BC13" s="364"/>
      <c r="BD13" s="364"/>
      <c r="BE13" s="364"/>
      <c r="BF13" s="364"/>
      <c r="BG13" s="364"/>
      <c r="BH13" s="364"/>
      <c r="BI13" s="364"/>
      <c r="BJ13" s="364"/>
      <c r="BK13" s="364"/>
      <c r="BL13" s="364"/>
      <c r="BM13" s="365"/>
      <c r="BN13" s="383">
        <v>11370</v>
      </c>
      <c r="BO13" s="384"/>
      <c r="BP13" s="384"/>
      <c r="BQ13" s="384"/>
      <c r="BR13" s="384"/>
      <c r="BS13" s="384"/>
      <c r="BT13" s="384"/>
      <c r="BU13" s="385"/>
      <c r="BV13" s="383">
        <v>396035</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16.100000000000001</v>
      </c>
      <c r="CU13" s="354"/>
      <c r="CV13" s="354"/>
      <c r="CW13" s="354"/>
      <c r="CX13" s="354"/>
      <c r="CY13" s="354"/>
      <c r="CZ13" s="354"/>
      <c r="DA13" s="355"/>
      <c r="DB13" s="353">
        <v>17.100000000000001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126</v>
      </c>
      <c r="M14" s="513"/>
      <c r="N14" s="513"/>
      <c r="O14" s="513"/>
      <c r="P14" s="513"/>
      <c r="Q14" s="514"/>
      <c r="R14" s="484">
        <v>13503</v>
      </c>
      <c r="S14" s="485"/>
      <c r="T14" s="485"/>
      <c r="U14" s="485"/>
      <c r="V14" s="486"/>
      <c r="W14" s="487"/>
      <c r="X14" s="399"/>
      <c r="Y14" s="399"/>
      <c r="Z14" s="399"/>
      <c r="AA14" s="399"/>
      <c r="AB14" s="400"/>
      <c r="AC14" s="477">
        <v>13.2</v>
      </c>
      <c r="AD14" s="478"/>
      <c r="AE14" s="478"/>
      <c r="AF14" s="478"/>
      <c r="AG14" s="479"/>
      <c r="AH14" s="477">
        <v>14.1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84.4</v>
      </c>
      <c r="CU14" s="456"/>
      <c r="CV14" s="456"/>
      <c r="CW14" s="456"/>
      <c r="CX14" s="456"/>
      <c r="CY14" s="456"/>
      <c r="CZ14" s="456"/>
      <c r="DA14" s="457"/>
      <c r="DB14" s="488">
        <v>95.5</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13424</v>
      </c>
      <c r="S15" s="485"/>
      <c r="T15" s="485"/>
      <c r="U15" s="485"/>
      <c r="V15" s="486"/>
      <c r="W15" s="472" t="s">
        <v>128</v>
      </c>
      <c r="X15" s="396"/>
      <c r="Y15" s="396"/>
      <c r="Z15" s="396"/>
      <c r="AA15" s="396"/>
      <c r="AB15" s="397"/>
      <c r="AC15" s="359">
        <v>996</v>
      </c>
      <c r="AD15" s="360"/>
      <c r="AE15" s="360"/>
      <c r="AF15" s="360"/>
      <c r="AG15" s="361"/>
      <c r="AH15" s="359">
        <v>1172</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1212299</v>
      </c>
      <c r="BO15" s="379"/>
      <c r="BP15" s="379"/>
      <c r="BQ15" s="379"/>
      <c r="BR15" s="379"/>
      <c r="BS15" s="379"/>
      <c r="BT15" s="379"/>
      <c r="BU15" s="380"/>
      <c r="BV15" s="378">
        <v>1171944</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15</v>
      </c>
      <c r="AD16" s="478"/>
      <c r="AE16" s="478"/>
      <c r="AF16" s="478"/>
      <c r="AG16" s="479"/>
      <c r="AH16" s="477">
        <v>17.7</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4688734</v>
      </c>
      <c r="BO16" s="384"/>
      <c r="BP16" s="384"/>
      <c r="BQ16" s="384"/>
      <c r="BR16" s="384"/>
      <c r="BS16" s="384"/>
      <c r="BT16" s="384"/>
      <c r="BU16" s="385"/>
      <c r="BV16" s="383">
        <v>4755776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134</v>
      </c>
      <c r="N17" s="467"/>
      <c r="O17" s="467"/>
      <c r="P17" s="467"/>
      <c r="Q17" s="468"/>
      <c r="R17" s="469" t="s">
        <v>132</v>
      </c>
      <c r="S17" s="470"/>
      <c r="T17" s="470"/>
      <c r="U17" s="470"/>
      <c r="V17" s="471"/>
      <c r="W17" s="472" t="s">
        <v>135</v>
      </c>
      <c r="X17" s="396"/>
      <c r="Y17" s="396"/>
      <c r="Z17" s="396"/>
      <c r="AA17" s="396"/>
      <c r="AB17" s="397"/>
      <c r="AC17" s="359">
        <v>4779</v>
      </c>
      <c r="AD17" s="360"/>
      <c r="AE17" s="360"/>
      <c r="AF17" s="360"/>
      <c r="AG17" s="361"/>
      <c r="AH17" s="359">
        <v>4526</v>
      </c>
      <c r="AI17" s="360"/>
      <c r="AJ17" s="360"/>
      <c r="AK17" s="360"/>
      <c r="AL17" s="362"/>
      <c r="AM17" s="452"/>
      <c r="AN17" s="357"/>
      <c r="AO17" s="357"/>
      <c r="AP17" s="357"/>
      <c r="AQ17" s="357"/>
      <c r="AR17" s="357"/>
      <c r="AS17" s="357"/>
      <c r="AT17" s="358"/>
      <c r="AU17" s="440"/>
      <c r="AV17" s="441"/>
      <c r="AW17" s="441"/>
      <c r="AX17" s="441"/>
      <c r="AY17" s="363" t="s">
        <v>136</v>
      </c>
      <c r="AZ17" s="364"/>
      <c r="BA17" s="364"/>
      <c r="BB17" s="364"/>
      <c r="BC17" s="364"/>
      <c r="BD17" s="364"/>
      <c r="BE17" s="364"/>
      <c r="BF17" s="364"/>
      <c r="BG17" s="364"/>
      <c r="BH17" s="364"/>
      <c r="BI17" s="364"/>
      <c r="BJ17" s="364"/>
      <c r="BK17" s="364"/>
      <c r="BL17" s="364"/>
      <c r="BM17" s="365"/>
      <c r="BN17" s="383">
        <v>1552198</v>
      </c>
      <c r="BO17" s="384"/>
      <c r="BP17" s="384"/>
      <c r="BQ17" s="384"/>
      <c r="BR17" s="384"/>
      <c r="BS17" s="384"/>
      <c r="BT17" s="384"/>
      <c r="BU17" s="385"/>
      <c r="BV17" s="383">
        <v>1503670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137</v>
      </c>
      <c r="C18" s="446"/>
      <c r="D18" s="446"/>
      <c r="E18" s="447"/>
      <c r="F18" s="447"/>
      <c r="G18" s="447"/>
      <c r="H18" s="447"/>
      <c r="I18" s="447"/>
      <c r="J18" s="447"/>
      <c r="K18" s="447"/>
      <c r="L18" s="448">
        <v>540.48</v>
      </c>
      <c r="M18" s="448"/>
      <c r="N18" s="448"/>
      <c r="O18" s="448"/>
      <c r="P18" s="448"/>
      <c r="Q18" s="448"/>
      <c r="R18" s="449"/>
      <c r="S18" s="449"/>
      <c r="T18" s="449"/>
      <c r="U18" s="449"/>
      <c r="V18" s="450"/>
      <c r="W18" s="464"/>
      <c r="X18" s="465"/>
      <c r="Y18" s="465"/>
      <c r="Z18" s="465"/>
      <c r="AA18" s="465"/>
      <c r="AB18" s="473"/>
      <c r="AC18" s="347">
        <v>71.8</v>
      </c>
      <c r="AD18" s="348"/>
      <c r="AE18" s="348"/>
      <c r="AF18" s="348"/>
      <c r="AG18" s="451"/>
      <c r="AH18" s="347">
        <v>68.2</v>
      </c>
      <c r="AI18" s="348"/>
      <c r="AJ18" s="348"/>
      <c r="AK18" s="348"/>
      <c r="AL18" s="349"/>
      <c r="AM18" s="452"/>
      <c r="AN18" s="357"/>
      <c r="AO18" s="357"/>
      <c r="AP18" s="357"/>
      <c r="AQ18" s="357"/>
      <c r="AR18" s="357"/>
      <c r="AS18" s="357"/>
      <c r="AT18" s="358"/>
      <c r="AU18" s="440"/>
      <c r="AV18" s="441"/>
      <c r="AW18" s="441"/>
      <c r="AX18" s="441"/>
      <c r="AY18" s="363" t="s">
        <v>138</v>
      </c>
      <c r="AZ18" s="364"/>
      <c r="BA18" s="364"/>
      <c r="BB18" s="364"/>
      <c r="BC18" s="364"/>
      <c r="BD18" s="364"/>
      <c r="BE18" s="364"/>
      <c r="BF18" s="364"/>
      <c r="BG18" s="364"/>
      <c r="BH18" s="364"/>
      <c r="BI18" s="364"/>
      <c r="BJ18" s="364"/>
      <c r="BK18" s="364"/>
      <c r="BL18" s="364"/>
      <c r="BM18" s="365"/>
      <c r="BN18" s="383">
        <v>5611301</v>
      </c>
      <c r="BO18" s="384"/>
      <c r="BP18" s="384"/>
      <c r="BQ18" s="384"/>
      <c r="BR18" s="384"/>
      <c r="BS18" s="384"/>
      <c r="BT18" s="384"/>
      <c r="BU18" s="385"/>
      <c r="BV18" s="383">
        <v>5677764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139</v>
      </c>
      <c r="C19" s="446"/>
      <c r="D19" s="446"/>
      <c r="E19" s="447"/>
      <c r="F19" s="447"/>
      <c r="G19" s="447"/>
      <c r="H19" s="447"/>
      <c r="I19" s="447"/>
      <c r="J19" s="447"/>
      <c r="K19" s="447"/>
      <c r="L19" s="453">
        <v>25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140</v>
      </c>
      <c r="AZ19" s="364"/>
      <c r="BA19" s="364"/>
      <c r="BB19" s="364"/>
      <c r="BC19" s="364"/>
      <c r="BD19" s="364"/>
      <c r="BE19" s="364"/>
      <c r="BF19" s="364"/>
      <c r="BG19" s="364"/>
      <c r="BH19" s="364"/>
      <c r="BI19" s="364"/>
      <c r="BJ19" s="364"/>
      <c r="BK19" s="364"/>
      <c r="BL19" s="364"/>
      <c r="BM19" s="365"/>
      <c r="BN19" s="383">
        <v>7288011</v>
      </c>
      <c r="BO19" s="384"/>
      <c r="BP19" s="384"/>
      <c r="BQ19" s="384"/>
      <c r="BR19" s="384"/>
      <c r="BS19" s="384"/>
      <c r="BT19" s="384"/>
      <c r="BU19" s="385"/>
      <c r="BV19" s="383">
        <v>7264606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141</v>
      </c>
      <c r="C20" s="446"/>
      <c r="D20" s="446"/>
      <c r="E20" s="447"/>
      <c r="F20" s="447"/>
      <c r="G20" s="447"/>
      <c r="H20" s="447"/>
      <c r="I20" s="447"/>
      <c r="J20" s="447"/>
      <c r="K20" s="447"/>
      <c r="L20" s="453">
        <v>6248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142</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143</v>
      </c>
      <c r="C22" s="413"/>
      <c r="D22" s="414"/>
      <c r="E22" s="421" t="s">
        <v>1</v>
      </c>
      <c r="F22" s="396"/>
      <c r="G22" s="396"/>
      <c r="H22" s="396"/>
      <c r="I22" s="396"/>
      <c r="J22" s="396"/>
      <c r="K22" s="397"/>
      <c r="L22" s="421" t="s">
        <v>144</v>
      </c>
      <c r="M22" s="396"/>
      <c r="N22" s="396"/>
      <c r="O22" s="396"/>
      <c r="P22" s="397"/>
      <c r="Q22" s="406" t="s">
        <v>145</v>
      </c>
      <c r="R22" s="407"/>
      <c r="S22" s="407"/>
      <c r="T22" s="407"/>
      <c r="U22" s="407"/>
      <c r="V22" s="422"/>
      <c r="W22" s="424" t="s">
        <v>146</v>
      </c>
      <c r="X22" s="413"/>
      <c r="Y22" s="414"/>
      <c r="Z22" s="421" t="s">
        <v>1</v>
      </c>
      <c r="AA22" s="396"/>
      <c r="AB22" s="396"/>
      <c r="AC22" s="396"/>
      <c r="AD22" s="396"/>
      <c r="AE22" s="396"/>
      <c r="AF22" s="396"/>
      <c r="AG22" s="397"/>
      <c r="AH22" s="395" t="s">
        <v>147</v>
      </c>
      <c r="AI22" s="396"/>
      <c r="AJ22" s="396"/>
      <c r="AK22" s="396"/>
      <c r="AL22" s="397"/>
      <c r="AM22" s="395" t="s">
        <v>148</v>
      </c>
      <c r="AN22" s="401"/>
      <c r="AO22" s="401"/>
      <c r="AP22" s="401"/>
      <c r="AQ22" s="401"/>
      <c r="AR22" s="402"/>
      <c r="AS22" s="406" t="s">
        <v>145</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149</v>
      </c>
      <c r="AZ23" s="376"/>
      <c r="BA23" s="376"/>
      <c r="BB23" s="376"/>
      <c r="BC23" s="376"/>
      <c r="BD23" s="376"/>
      <c r="BE23" s="376"/>
      <c r="BF23" s="376"/>
      <c r="BG23" s="376"/>
      <c r="BH23" s="376"/>
      <c r="BI23" s="376"/>
      <c r="BJ23" s="376"/>
      <c r="BK23" s="376"/>
      <c r="BL23" s="376"/>
      <c r="BM23" s="377"/>
      <c r="BN23" s="383">
        <v>13456577</v>
      </c>
      <c r="BO23" s="384"/>
      <c r="BP23" s="384"/>
      <c r="BQ23" s="384"/>
      <c r="BR23" s="384"/>
      <c r="BS23" s="384"/>
      <c r="BT23" s="384"/>
      <c r="BU23" s="385"/>
      <c r="BV23" s="383">
        <v>13744423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150</v>
      </c>
      <c r="F24" s="357"/>
      <c r="G24" s="357"/>
      <c r="H24" s="357"/>
      <c r="I24" s="357"/>
      <c r="J24" s="357"/>
      <c r="K24" s="358"/>
      <c r="L24" s="359">
        <v>1</v>
      </c>
      <c r="M24" s="360"/>
      <c r="N24" s="360"/>
      <c r="O24" s="360"/>
      <c r="P24" s="361"/>
      <c r="Q24" s="359">
        <v>7610</v>
      </c>
      <c r="R24" s="360"/>
      <c r="S24" s="360"/>
      <c r="T24" s="360"/>
      <c r="U24" s="360"/>
      <c r="V24" s="361"/>
      <c r="W24" s="425"/>
      <c r="X24" s="416"/>
      <c r="Y24" s="417"/>
      <c r="Z24" s="356" t="s">
        <v>151</v>
      </c>
      <c r="AA24" s="357"/>
      <c r="AB24" s="357"/>
      <c r="AC24" s="357"/>
      <c r="AD24" s="357"/>
      <c r="AE24" s="357"/>
      <c r="AF24" s="357"/>
      <c r="AG24" s="358"/>
      <c r="AH24" s="359">
        <v>144</v>
      </c>
      <c r="AI24" s="360"/>
      <c r="AJ24" s="360"/>
      <c r="AK24" s="360"/>
      <c r="AL24" s="361"/>
      <c r="AM24" s="359">
        <v>438912</v>
      </c>
      <c r="AN24" s="360"/>
      <c r="AO24" s="360"/>
      <c r="AP24" s="360"/>
      <c r="AQ24" s="360"/>
      <c r="AR24" s="361"/>
      <c r="AS24" s="359">
        <v>3048</v>
      </c>
      <c r="AT24" s="360"/>
      <c r="AU24" s="360"/>
      <c r="AV24" s="360"/>
      <c r="AW24" s="360"/>
      <c r="AX24" s="362"/>
      <c r="AY24" s="350" t="s">
        <v>152</v>
      </c>
      <c r="AZ24" s="351"/>
      <c r="BA24" s="351"/>
      <c r="BB24" s="351"/>
      <c r="BC24" s="351"/>
      <c r="BD24" s="351"/>
      <c r="BE24" s="351"/>
      <c r="BF24" s="351"/>
      <c r="BG24" s="351"/>
      <c r="BH24" s="351"/>
      <c r="BI24" s="351"/>
      <c r="BJ24" s="351"/>
      <c r="BK24" s="351"/>
      <c r="BL24" s="351"/>
      <c r="BM24" s="352"/>
      <c r="BN24" s="383">
        <v>9109156</v>
      </c>
      <c r="BO24" s="384"/>
      <c r="BP24" s="384"/>
      <c r="BQ24" s="384"/>
      <c r="BR24" s="384"/>
      <c r="BS24" s="384"/>
      <c r="BT24" s="384"/>
      <c r="BU24" s="385"/>
      <c r="BV24" s="383">
        <v>9054837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153</v>
      </c>
      <c r="F25" s="357"/>
      <c r="G25" s="357"/>
      <c r="H25" s="357"/>
      <c r="I25" s="357"/>
      <c r="J25" s="357"/>
      <c r="K25" s="358"/>
      <c r="L25" s="359">
        <v>1</v>
      </c>
      <c r="M25" s="360"/>
      <c r="N25" s="360"/>
      <c r="O25" s="360"/>
      <c r="P25" s="361"/>
      <c r="Q25" s="359">
        <v>6000</v>
      </c>
      <c r="R25" s="360"/>
      <c r="S25" s="360"/>
      <c r="T25" s="360"/>
      <c r="U25" s="360"/>
      <c r="V25" s="361"/>
      <c r="W25" s="425"/>
      <c r="X25" s="416"/>
      <c r="Y25" s="417"/>
      <c r="Z25" s="356" t="s">
        <v>154</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155</v>
      </c>
      <c r="AZ25" s="376"/>
      <c r="BA25" s="376"/>
      <c r="BB25" s="376"/>
      <c r="BC25" s="376"/>
      <c r="BD25" s="376"/>
      <c r="BE25" s="376"/>
      <c r="BF25" s="376"/>
      <c r="BG25" s="376"/>
      <c r="BH25" s="376"/>
      <c r="BI25" s="376"/>
      <c r="BJ25" s="376"/>
      <c r="BK25" s="376"/>
      <c r="BL25" s="376"/>
      <c r="BM25" s="377"/>
      <c r="BN25" s="378">
        <v>1246808</v>
      </c>
      <c r="BO25" s="379"/>
      <c r="BP25" s="379"/>
      <c r="BQ25" s="379"/>
      <c r="BR25" s="379"/>
      <c r="BS25" s="379"/>
      <c r="BT25" s="379"/>
      <c r="BU25" s="380"/>
      <c r="BV25" s="378">
        <v>1403037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156</v>
      </c>
      <c r="F26" s="357"/>
      <c r="G26" s="357"/>
      <c r="H26" s="357"/>
      <c r="I26" s="357"/>
      <c r="J26" s="357"/>
      <c r="K26" s="358"/>
      <c r="L26" s="359">
        <v>1</v>
      </c>
      <c r="M26" s="360"/>
      <c r="N26" s="360"/>
      <c r="O26" s="360"/>
      <c r="P26" s="361"/>
      <c r="Q26" s="359">
        <v>5670</v>
      </c>
      <c r="R26" s="360"/>
      <c r="S26" s="360"/>
      <c r="T26" s="360"/>
      <c r="U26" s="360"/>
      <c r="V26" s="361"/>
      <c r="W26" s="425"/>
      <c r="X26" s="416"/>
      <c r="Y26" s="417"/>
      <c r="Z26" s="356" t="s">
        <v>157</v>
      </c>
      <c r="AA26" s="438"/>
      <c r="AB26" s="438"/>
      <c r="AC26" s="438"/>
      <c r="AD26" s="438"/>
      <c r="AE26" s="438"/>
      <c r="AF26" s="438"/>
      <c r="AG26" s="439"/>
      <c r="AH26" s="359">
        <v>2</v>
      </c>
      <c r="AI26" s="360"/>
      <c r="AJ26" s="360"/>
      <c r="AK26" s="360"/>
      <c r="AL26" s="361"/>
      <c r="AM26" s="359" t="s">
        <v>158</v>
      </c>
      <c r="AN26" s="360"/>
      <c r="AO26" s="360"/>
      <c r="AP26" s="360"/>
      <c r="AQ26" s="360"/>
      <c r="AR26" s="361"/>
      <c r="AS26" s="359" t="s">
        <v>158</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3040</v>
      </c>
      <c r="R27" s="360"/>
      <c r="S27" s="360"/>
      <c r="T27" s="360"/>
      <c r="U27" s="360"/>
      <c r="V27" s="361"/>
      <c r="W27" s="425"/>
      <c r="X27" s="416"/>
      <c r="Y27" s="417"/>
      <c r="Z27" s="356" t="s">
        <v>161</v>
      </c>
      <c r="AA27" s="357"/>
      <c r="AB27" s="357"/>
      <c r="AC27" s="357"/>
      <c r="AD27" s="357"/>
      <c r="AE27" s="357"/>
      <c r="AF27" s="357"/>
      <c r="AG27" s="358"/>
      <c r="AH27" s="359">
        <v>5</v>
      </c>
      <c r="AI27" s="360"/>
      <c r="AJ27" s="360"/>
      <c r="AK27" s="360"/>
      <c r="AL27" s="361"/>
      <c r="AM27" s="359">
        <v>21165</v>
      </c>
      <c r="AN27" s="360"/>
      <c r="AO27" s="360"/>
      <c r="AP27" s="360"/>
      <c r="AQ27" s="360"/>
      <c r="AR27" s="361"/>
      <c r="AS27" s="359">
        <v>4233</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136208</v>
      </c>
      <c r="BO27" s="387"/>
      <c r="BP27" s="387"/>
      <c r="BQ27" s="387"/>
      <c r="BR27" s="387"/>
      <c r="BS27" s="387"/>
      <c r="BT27" s="387"/>
      <c r="BU27" s="388"/>
      <c r="BV27" s="386">
        <v>136207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2510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1465617</v>
      </c>
      <c r="BO28" s="379"/>
      <c r="BP28" s="379"/>
      <c r="BQ28" s="379"/>
      <c r="BR28" s="379"/>
      <c r="BS28" s="379"/>
      <c r="BT28" s="379"/>
      <c r="BU28" s="380"/>
      <c r="BV28" s="378">
        <v>1339668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16</v>
      </c>
      <c r="M29" s="360"/>
      <c r="N29" s="360"/>
      <c r="O29" s="360"/>
      <c r="P29" s="361"/>
      <c r="Q29" s="359">
        <v>2280</v>
      </c>
      <c r="R29" s="360"/>
      <c r="S29" s="360"/>
      <c r="T29" s="360"/>
      <c r="U29" s="360"/>
      <c r="V29" s="361"/>
      <c r="W29" s="426"/>
      <c r="X29" s="427"/>
      <c r="Y29" s="428"/>
      <c r="Z29" s="356" t="s">
        <v>168</v>
      </c>
      <c r="AA29" s="357"/>
      <c r="AB29" s="357"/>
      <c r="AC29" s="357"/>
      <c r="AD29" s="357"/>
      <c r="AE29" s="357"/>
      <c r="AF29" s="357"/>
      <c r="AG29" s="358"/>
      <c r="AH29" s="359">
        <v>149</v>
      </c>
      <c r="AI29" s="360"/>
      <c r="AJ29" s="360"/>
      <c r="AK29" s="360"/>
      <c r="AL29" s="361"/>
      <c r="AM29" s="359">
        <v>460077</v>
      </c>
      <c r="AN29" s="360"/>
      <c r="AO29" s="360"/>
      <c r="AP29" s="360"/>
      <c r="AQ29" s="360"/>
      <c r="AR29" s="361"/>
      <c r="AS29" s="359">
        <v>3088</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100003</v>
      </c>
      <c r="BO29" s="384"/>
      <c r="BP29" s="384"/>
      <c r="BQ29" s="384"/>
      <c r="BR29" s="384"/>
      <c r="BS29" s="384"/>
      <c r="BT29" s="384"/>
      <c r="BU29" s="385"/>
      <c r="BV29" s="383">
        <v>52804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97.5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554971</v>
      </c>
      <c r="BO30" s="387"/>
      <c r="BP30" s="387"/>
      <c r="BQ30" s="387"/>
      <c r="BR30" s="387"/>
      <c r="BS30" s="387"/>
      <c r="BT30" s="387"/>
      <c r="BU30" s="388"/>
      <c r="BV30" s="386">
        <v>502513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屋久島町国民健康保険事業特別会計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屋久島町簡易水道事業特別会計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熊毛地区消防組合　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屋久島町診療所事業特別会計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屋久島町介護保険事業特別会計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屋久島町農業集落排水事業特別会計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鹿児島県市町村総合事務組合　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屋久島町後期高齢者医療事業特別会計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IF('各会計、関係団体の財政状況及び健全化判断比率'!B33="","",'各会計、関係団体の財政状況及び健全化判断比率'!B33)</f>
        <v>屋久島町船舶事業特別会計</v>
      </c>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鹿児島県後期高齢者医療広域連合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鹿児島県後期高齢者医療広域連合　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81" t="s">
        <v>24</v>
      </c>
      <c r="C41" s="1182"/>
      <c r="D41" s="81"/>
      <c r="E41" s="1183" t="s">
        <v>25</v>
      </c>
      <c r="F41" s="1183"/>
      <c r="G41" s="1183"/>
      <c r="H41" s="1184"/>
      <c r="I41" s="82">
        <v>15795</v>
      </c>
      <c r="J41" s="83">
        <v>14800</v>
      </c>
      <c r="K41" s="83">
        <v>14133</v>
      </c>
      <c r="L41" s="83">
        <v>13744</v>
      </c>
      <c r="M41" s="84">
        <v>13457</v>
      </c>
    </row>
    <row r="42" spans="2:13" ht="27.75" customHeight="1" x14ac:dyDescent="0.15">
      <c r="B42" s="1171"/>
      <c r="C42" s="1172"/>
      <c r="D42" s="85"/>
      <c r="E42" s="1175" t="s">
        <v>26</v>
      </c>
      <c r="F42" s="1175"/>
      <c r="G42" s="1175"/>
      <c r="H42" s="1176"/>
      <c r="I42" s="86">
        <v>867</v>
      </c>
      <c r="J42" s="87">
        <v>787</v>
      </c>
      <c r="K42" s="87">
        <v>707</v>
      </c>
      <c r="L42" s="87">
        <v>627</v>
      </c>
      <c r="M42" s="88">
        <v>547</v>
      </c>
    </row>
    <row r="43" spans="2:13" ht="27.75" customHeight="1" x14ac:dyDescent="0.15">
      <c r="B43" s="1171"/>
      <c r="C43" s="1172"/>
      <c r="D43" s="85"/>
      <c r="E43" s="1175" t="s">
        <v>27</v>
      </c>
      <c r="F43" s="1175"/>
      <c r="G43" s="1175"/>
      <c r="H43" s="1176"/>
      <c r="I43" s="86">
        <v>1898</v>
      </c>
      <c r="J43" s="87">
        <v>1881</v>
      </c>
      <c r="K43" s="87">
        <v>1793</v>
      </c>
      <c r="L43" s="87">
        <v>1702</v>
      </c>
      <c r="M43" s="88">
        <v>1648</v>
      </c>
    </row>
    <row r="44" spans="2:13" ht="27.75" customHeight="1" x14ac:dyDescent="0.15">
      <c r="B44" s="1171"/>
      <c r="C44" s="1172"/>
      <c r="D44" s="85"/>
      <c r="E44" s="1175" t="s">
        <v>28</v>
      </c>
      <c r="F44" s="1175"/>
      <c r="G44" s="1175"/>
      <c r="H44" s="1176"/>
      <c r="I44" s="86">
        <v>17</v>
      </c>
      <c r="J44" s="87">
        <v>11</v>
      </c>
      <c r="K44" s="87">
        <v>6</v>
      </c>
      <c r="L44" s="87" t="s">
        <v>473</v>
      </c>
      <c r="M44" s="88" t="s">
        <v>473</v>
      </c>
    </row>
    <row r="45" spans="2:13" ht="27.75" customHeight="1" x14ac:dyDescent="0.15">
      <c r="B45" s="1171"/>
      <c r="C45" s="1172"/>
      <c r="D45" s="85"/>
      <c r="E45" s="1175" t="s">
        <v>29</v>
      </c>
      <c r="F45" s="1175"/>
      <c r="G45" s="1175"/>
      <c r="H45" s="1176"/>
      <c r="I45" s="86">
        <v>1487</v>
      </c>
      <c r="J45" s="87">
        <v>1348</v>
      </c>
      <c r="K45" s="87">
        <v>1242</v>
      </c>
      <c r="L45" s="87">
        <v>1109</v>
      </c>
      <c r="M45" s="88">
        <v>952</v>
      </c>
    </row>
    <row r="46" spans="2:13" ht="27.75" customHeight="1" x14ac:dyDescent="0.15">
      <c r="B46" s="1171"/>
      <c r="C46" s="1172"/>
      <c r="D46" s="85"/>
      <c r="E46" s="1175" t="s">
        <v>30</v>
      </c>
      <c r="F46" s="1175"/>
      <c r="G46" s="1175"/>
      <c r="H46" s="1176"/>
      <c r="I46" s="86" t="s">
        <v>473</v>
      </c>
      <c r="J46" s="87" t="s">
        <v>473</v>
      </c>
      <c r="K46" s="87" t="s">
        <v>473</v>
      </c>
      <c r="L46" s="87" t="s">
        <v>473</v>
      </c>
      <c r="M46" s="88" t="s">
        <v>473</v>
      </c>
    </row>
    <row r="47" spans="2:13" ht="27.75" customHeight="1" x14ac:dyDescent="0.15">
      <c r="B47" s="1171"/>
      <c r="C47" s="1172"/>
      <c r="D47" s="85"/>
      <c r="E47" s="1175" t="s">
        <v>31</v>
      </c>
      <c r="F47" s="1175"/>
      <c r="G47" s="1175"/>
      <c r="H47" s="1176"/>
      <c r="I47" s="86" t="s">
        <v>473</v>
      </c>
      <c r="J47" s="87" t="s">
        <v>473</v>
      </c>
      <c r="K47" s="87" t="s">
        <v>473</v>
      </c>
      <c r="L47" s="87" t="s">
        <v>473</v>
      </c>
      <c r="M47" s="88" t="s">
        <v>473</v>
      </c>
    </row>
    <row r="48" spans="2:13" ht="27.75" customHeight="1" x14ac:dyDescent="0.15">
      <c r="B48" s="1173"/>
      <c r="C48" s="1174"/>
      <c r="D48" s="85"/>
      <c r="E48" s="1175" t="s">
        <v>32</v>
      </c>
      <c r="F48" s="1175"/>
      <c r="G48" s="1175"/>
      <c r="H48" s="1176"/>
      <c r="I48" s="86" t="s">
        <v>473</v>
      </c>
      <c r="J48" s="87" t="s">
        <v>473</v>
      </c>
      <c r="K48" s="87" t="s">
        <v>473</v>
      </c>
      <c r="L48" s="87" t="s">
        <v>473</v>
      </c>
      <c r="M48" s="88" t="s">
        <v>473</v>
      </c>
    </row>
    <row r="49" spans="2:13" ht="27.75" customHeight="1" x14ac:dyDescent="0.15">
      <c r="B49" s="1169" t="s">
        <v>33</v>
      </c>
      <c r="C49" s="1170"/>
      <c r="D49" s="89"/>
      <c r="E49" s="1175" t="s">
        <v>34</v>
      </c>
      <c r="F49" s="1175"/>
      <c r="G49" s="1175"/>
      <c r="H49" s="1176"/>
      <c r="I49" s="86">
        <v>800</v>
      </c>
      <c r="J49" s="87">
        <v>1163</v>
      </c>
      <c r="K49" s="87">
        <v>1365</v>
      </c>
      <c r="L49" s="87">
        <v>1913</v>
      </c>
      <c r="M49" s="88">
        <v>2140</v>
      </c>
    </row>
    <row r="50" spans="2:13" ht="27.75" customHeight="1" x14ac:dyDescent="0.15">
      <c r="B50" s="1171"/>
      <c r="C50" s="1172"/>
      <c r="D50" s="85"/>
      <c r="E50" s="1175" t="s">
        <v>35</v>
      </c>
      <c r="F50" s="1175"/>
      <c r="G50" s="1175"/>
      <c r="H50" s="1176"/>
      <c r="I50" s="86">
        <v>1064</v>
      </c>
      <c r="J50" s="87">
        <v>971</v>
      </c>
      <c r="K50" s="87">
        <v>868</v>
      </c>
      <c r="L50" s="87">
        <v>754</v>
      </c>
      <c r="M50" s="88">
        <v>636</v>
      </c>
    </row>
    <row r="51" spans="2:13" ht="27.75" customHeight="1" x14ac:dyDescent="0.15">
      <c r="B51" s="1173"/>
      <c r="C51" s="1174"/>
      <c r="D51" s="85"/>
      <c r="E51" s="1175" t="s">
        <v>36</v>
      </c>
      <c r="F51" s="1175"/>
      <c r="G51" s="1175"/>
      <c r="H51" s="1176"/>
      <c r="I51" s="86">
        <v>10478</v>
      </c>
      <c r="J51" s="87">
        <v>10018</v>
      </c>
      <c r="K51" s="87">
        <v>9868</v>
      </c>
      <c r="L51" s="87">
        <v>9762</v>
      </c>
      <c r="M51" s="88">
        <v>9726</v>
      </c>
    </row>
    <row r="52" spans="2:13" ht="27.75" customHeight="1" thickBot="1" x14ac:dyDescent="0.2">
      <c r="B52" s="1177" t="s">
        <v>37</v>
      </c>
      <c r="C52" s="1178"/>
      <c r="D52" s="90"/>
      <c r="E52" s="1179" t="s">
        <v>38</v>
      </c>
      <c r="F52" s="1179"/>
      <c r="G52" s="1179"/>
      <c r="H52" s="1180"/>
      <c r="I52" s="91">
        <v>7722</v>
      </c>
      <c r="J52" s="92">
        <v>6676</v>
      </c>
      <c r="K52" s="92">
        <v>5780</v>
      </c>
      <c r="L52" s="92">
        <v>4754</v>
      </c>
      <c r="M52" s="93">
        <v>4101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105466</v>
      </c>
      <c r="E3" s="116"/>
      <c r="F3" s="117">
        <v>89245</v>
      </c>
      <c r="G3" s="118"/>
      <c r="H3" s="119"/>
    </row>
    <row r="4" spans="1:8" x14ac:dyDescent="0.15">
      <c r="A4" s="120"/>
      <c r="B4" s="121"/>
      <c r="C4" s="122"/>
      <c r="D4" s="123">
        <v>58750</v>
      </c>
      <c r="E4" s="124"/>
      <c r="F4" s="125">
        <v>42966</v>
      </c>
      <c r="G4" s="126"/>
      <c r="H4" s="127"/>
    </row>
    <row r="5" spans="1:8" x14ac:dyDescent="0.15">
      <c r="A5" s="108" t="s">
        <v>506</v>
      </c>
      <c r="B5" s="113"/>
      <c r="C5" s="114"/>
      <c r="D5" s="115">
        <v>94060</v>
      </c>
      <c r="E5" s="116"/>
      <c r="F5" s="117">
        <v>70897</v>
      </c>
      <c r="G5" s="118"/>
      <c r="H5" s="119"/>
    </row>
    <row r="6" spans="1:8" x14ac:dyDescent="0.15">
      <c r="A6" s="120"/>
      <c r="B6" s="121"/>
      <c r="C6" s="122"/>
      <c r="D6" s="123">
        <v>59608</v>
      </c>
      <c r="E6" s="124"/>
      <c r="F6" s="125">
        <v>39878</v>
      </c>
      <c r="G6" s="126"/>
      <c r="H6" s="127"/>
    </row>
    <row r="7" spans="1:8" x14ac:dyDescent="0.15">
      <c r="A7" s="108" t="s">
        <v>507</v>
      </c>
      <c r="B7" s="113"/>
      <c r="C7" s="114"/>
      <c r="D7" s="115">
        <v>107588</v>
      </c>
      <c r="E7" s="116"/>
      <c r="F7" s="117">
        <v>66496</v>
      </c>
      <c r="G7" s="118"/>
      <c r="H7" s="119"/>
    </row>
    <row r="8" spans="1:8" x14ac:dyDescent="0.15">
      <c r="A8" s="120"/>
      <c r="B8" s="121"/>
      <c r="C8" s="122"/>
      <c r="D8" s="123">
        <v>60936</v>
      </c>
      <c r="E8" s="124"/>
      <c r="F8" s="125">
        <v>36530</v>
      </c>
      <c r="G8" s="126"/>
      <c r="H8" s="127"/>
    </row>
    <row r="9" spans="1:8" x14ac:dyDescent="0.15">
      <c r="A9" s="108" t="s">
        <v>508</v>
      </c>
      <c r="B9" s="113"/>
      <c r="C9" s="114"/>
      <c r="D9" s="115">
        <v>87051</v>
      </c>
      <c r="E9" s="116"/>
      <c r="F9" s="117">
        <v>82748</v>
      </c>
      <c r="G9" s="118"/>
      <c r="H9" s="119"/>
    </row>
    <row r="10" spans="1:8" x14ac:dyDescent="0.15">
      <c r="A10" s="120"/>
      <c r="B10" s="121"/>
      <c r="C10" s="122"/>
      <c r="D10" s="123">
        <v>58058</v>
      </c>
      <c r="E10" s="124"/>
      <c r="F10" s="125">
        <v>44732</v>
      </c>
      <c r="G10" s="126"/>
      <c r="H10" s="127"/>
    </row>
    <row r="11" spans="1:8" x14ac:dyDescent="0.15">
      <c r="A11" s="108" t="s">
        <v>509</v>
      </c>
      <c r="B11" s="113"/>
      <c r="C11" s="114"/>
      <c r="D11" s="115">
        <v>84361</v>
      </c>
      <c r="E11" s="116"/>
      <c r="F11" s="117">
        <v>91837</v>
      </c>
      <c r="G11" s="118"/>
      <c r="H11" s="119"/>
    </row>
    <row r="12" spans="1:8" x14ac:dyDescent="0.15">
      <c r="A12" s="120"/>
      <c r="B12" s="121"/>
      <c r="C12" s="128"/>
      <c r="D12" s="123">
        <v>65013</v>
      </c>
      <c r="E12" s="124"/>
      <c r="F12" s="125">
        <v>54439</v>
      </c>
      <c r="G12" s="126"/>
      <c r="H12" s="127"/>
    </row>
    <row r="13" spans="1:8" x14ac:dyDescent="0.15">
      <c r="A13" s="108"/>
      <c r="B13" s="113"/>
      <c r="C13" s="129"/>
      <c r="D13" s="130">
        <v>95705</v>
      </c>
      <c r="E13" s="131"/>
      <c r="F13" s="132">
        <v>80245</v>
      </c>
      <c r="G13" s="133"/>
      <c r="H13" s="119"/>
    </row>
    <row r="14" spans="1:8" x14ac:dyDescent="0.15">
      <c r="A14" s="120"/>
      <c r="B14" s="121"/>
      <c r="C14" s="122"/>
      <c r="D14" s="123">
        <v>60473</v>
      </c>
      <c r="E14" s="124"/>
      <c r="F14" s="125">
        <v>43709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3.41</v>
      </c>
      <c r="C19" s="134">
        <f>ROUND(VALUE(SUBSTITUTE(実質収支比率等に係る経年分析!G$48,"▲","-")),2)</f>
        <v>2.5299999999999998</v>
      </c>
      <c r="D19" s="134">
        <f>ROUND(VALUE(SUBSTITUTE(実質収支比率等に係る経年分析!H$48,"▲","-")),2)</f>
        <v>4.8899999999999997</v>
      </c>
      <c r="E19" s="134">
        <f>ROUND(VALUE(SUBSTITUTE(実質収支比率等に係る経年分析!I$48,"▲","-")),2)</f>
        <v>6.43</v>
      </c>
      <c r="F19" s="134">
        <f>ROUND(VALUE(SUBSTITUTE(実質収支比率等に係る経年分析!J$48,"▲","-")),2)</f>
        <v>4.7</v>
      </c>
    </row>
    <row r="20" spans="1:11" x14ac:dyDescent="0.15">
      <c r="A20" s="134" t="s">
        <v>43</v>
      </c>
      <c r="B20" s="134">
        <f>ROUND(VALUE(SUBSTITUTE(実質収支比率等に係る経年分析!F$47,"▲","-")),2)</f>
        <v>9.16</v>
      </c>
      <c r="C20" s="134">
        <f>ROUND(VALUE(SUBSTITUTE(実質収支比率等に係る経年分析!G$47,"▲","-")),2)</f>
        <v>14.7</v>
      </c>
      <c r="D20" s="134">
        <f>ROUND(VALUE(SUBSTITUTE(実質収支比率等に係る経年分析!H$47,"▲","-")),2)</f>
        <v>16.38</v>
      </c>
      <c r="E20" s="134">
        <f>ROUND(VALUE(SUBSTITUTE(実質収支比率等に係る経年分析!I$47,"▲","-")),2)</f>
        <v>21.8</v>
      </c>
      <c r="F20" s="134">
        <f>ROUND(VALUE(SUBSTITUTE(実質収支比率等に係る経年分析!J$47,"▲","-")),2)</f>
        <v>24.53</v>
      </c>
    </row>
    <row r="21" spans="1:11" x14ac:dyDescent="0.15">
      <c r="A21" s="134" t="s">
        <v>44</v>
      </c>
      <c r="B21" s="134">
        <f>IF(ISNUMBER(VALUE(SUBSTITUTE(実質収支比率等に係る経年分析!F$49,"▲","-"))),ROUND(VALUE(SUBSTITUTE(実質収支比率等に係る経年分析!F$49,"▲","-")),2),NA())</f>
        <v>5.37</v>
      </c>
      <c r="C21" s="134">
        <f>IF(ISNUMBER(VALUE(SUBSTITUTE(実質収支比率等に係る経年分析!G$49,"▲","-"))),ROUND(VALUE(SUBSTITUTE(実質収支比率等に係る経年分析!G$49,"▲","-")),2),NA())</f>
        <v>4.6100000000000003</v>
      </c>
      <c r="D21" s="134">
        <f>IF(ISNUMBER(VALUE(SUBSTITUTE(実質収支比率等に係る経年分析!H$49,"▲","-"))),ROUND(VALUE(SUBSTITUTE(実質収支比率等に係る経年分析!H$49,"▲","-")),2),NA())</f>
        <v>4.4800000000000004</v>
      </c>
      <c r="E21" s="134">
        <f>IF(ISNUMBER(VALUE(SUBSTITUTE(実質収支比率等に係る経年分析!I$49,"▲","-"))),ROUND(VALUE(SUBSTITUTE(実質収支比率等に係る経年分析!I$49,"▲","-")),2),NA())</f>
        <v>6.44</v>
      </c>
      <c r="F21" s="134">
        <f>IF(ISNUMBER(VALUE(SUBSTITUTE(実質収支比率等に係る経年分析!J$49,"▲","-"))),ROUND(VALUE(SUBSTITUTE(実質収支比率等に係る経年分析!J$49,"▲","-")),2),NA())</f>
        <v>0.19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屋久島町船舶事業特別会計</v>
      </c>
      <c r="B29" s="135">
        <f>IF(ROUND(VALUE(SUBSTITUTE(連結実質赤字比率に係る赤字・黒字の構成分析!F$41,"▲", "-")), 2) &lt; 0, ABS(ROUND(VALUE(SUBSTITUTE(連結実質赤字比率に係る赤字・黒字の構成分析!F$41,"▲", "-")), 2)), NA())</f>
        <v>0.47</v>
      </c>
      <c r="C29" s="135" t="e">
        <f>IF(ROUND(VALUE(SUBSTITUTE(連結実質赤字比率に係る赤字・黒字の構成分析!F$41,"▲", "-")), 2) &gt;= 0, ABS(ROUND(VALUE(SUBSTITUTE(連結実質赤字比率に係る赤字・黒字の構成分析!F$41,"▲", "-")), 2)), NA())</f>
        <v>#N/A</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屋久島町農業集落排水事業特別会計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屋久島町簡易水道事業特別会計</v>
      </c>
      <c r="B31" s="135">
        <f>IF(ROUND(VALUE(SUBSTITUTE(連結実質赤字比率に係る赤字・黒字の構成分析!F$39,"▲", "-")), 2) &lt; 0, ABS(ROUND(VALUE(SUBSTITUTE(連結実質赤字比率に係る赤字・黒字の構成分析!F$39,"▲", "-")), 2)), NA())</f>
        <v>0.25</v>
      </c>
      <c r="C31" s="135" t="e">
        <f>IF(ROUND(VALUE(SUBSTITUTE(連結実質赤字比率に係る赤字・黒字の構成分析!F$39,"▲", "-")), 2) &gt;= 0, ABS(ROUND(VALUE(SUBSTITUTE(連結実質赤字比率に係る赤字・黒字の構成分析!F$39,"▲", "-")), 2)), NA())</f>
        <v>#N/A</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屋久島町後期高齢者医療事業特別会計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屋久島町国民健康保険事業特別会計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x14ac:dyDescent="0.15">
      <c r="A34" s="135" t="str">
        <f>IF(連結実質赤字比率に係る赤字・黒字の構成分析!C$36="",NA(),連結実質赤字比率に係る赤字・黒字の構成分析!C$36)</f>
        <v>屋久島町診療所事業特別会計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v>
      </c>
    </row>
    <row r="35" spans="1:16" x14ac:dyDescent="0.15">
      <c r="A35" s="135" t="str">
        <f>IF(連結実質赤字比率に係る赤字・黒字の構成分析!C$35="",NA(),連結実質赤字比率に係る赤字・黒字の構成分析!C$35)</f>
        <v>屋久島町介護保険事業特別会計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0.55000000000000004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0.28000000000000003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0.48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2.5299999999999998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4.88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6.42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4.6900000000000004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1393</v>
      </c>
      <c r="E42" s="136"/>
      <c r="F42" s="136"/>
      <c r="G42" s="136">
        <f>'実質公債費比率（分子）の構造'!L$52</f>
        <v>1371</v>
      </c>
      <c r="H42" s="136"/>
      <c r="I42" s="136"/>
      <c r="J42" s="136">
        <f>'実質公債費比率（分子）の構造'!M$52</f>
        <v>1310</v>
      </c>
      <c r="K42" s="136"/>
      <c r="L42" s="136"/>
      <c r="M42" s="136">
        <f>'実質公債費比率（分子）の構造'!N$52</f>
        <v>1238</v>
      </c>
      <c r="N42" s="136"/>
      <c r="O42" s="136"/>
      <c r="P42" s="136">
        <f>'実質公債費比率（分子）の構造'!O$52</f>
        <v>1175</v>
      </c>
    </row>
    <row r="43" spans="1:16" x14ac:dyDescent="0.15">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80</v>
      </c>
      <c r="C44" s="136"/>
      <c r="D44" s="136"/>
      <c r="E44" s="136">
        <f>'実質公債費比率（分子）の構造'!L$50</f>
        <v>80</v>
      </c>
      <c r="F44" s="136"/>
      <c r="G44" s="136"/>
      <c r="H44" s="136">
        <f>'実質公債費比率（分子）の構造'!M$50</f>
        <v>80</v>
      </c>
      <c r="I44" s="136"/>
      <c r="J44" s="136"/>
      <c r="K44" s="136">
        <f>'実質公債費比率（分子）の構造'!N$50</f>
        <v>80</v>
      </c>
      <c r="L44" s="136"/>
      <c r="M44" s="136"/>
      <c r="N44" s="136">
        <f>'実質公債費比率（分子）の構造'!O$50</f>
        <v>80</v>
      </c>
      <c r="O44" s="136"/>
      <c r="P44" s="136"/>
    </row>
    <row r="45" spans="1:16" x14ac:dyDescent="0.15">
      <c r="A45" s="136" t="s">
        <v>54</v>
      </c>
      <c r="B45" s="136">
        <f>'実質公債費比率（分子）の構造'!K$49</f>
        <v>6</v>
      </c>
      <c r="C45" s="136"/>
      <c r="D45" s="136"/>
      <c r="E45" s="136">
        <f>'実質公債費比率（分子）の構造'!L$49</f>
        <v>6</v>
      </c>
      <c r="F45" s="136"/>
      <c r="G45" s="136"/>
      <c r="H45" s="136">
        <f>'実質公債費比率（分子）の構造'!M$49</f>
        <v>6</v>
      </c>
      <c r="I45" s="136"/>
      <c r="J45" s="136"/>
      <c r="K45" s="136">
        <f>'実質公債費比率（分子）の構造'!N$49</f>
        <v>6</v>
      </c>
      <c r="L45" s="136"/>
      <c r="M45" s="136"/>
      <c r="N45" s="136" t="str">
        <f>'実質公債費比率（分子）の構造'!O$49</f>
        <v>-</v>
      </c>
      <c r="O45" s="136"/>
      <c r="P45" s="136"/>
    </row>
    <row r="46" spans="1:16" x14ac:dyDescent="0.15">
      <c r="A46" s="136" t="s">
        <v>55</v>
      </c>
      <c r="B46" s="136">
        <f>'実質公債費比率（分子）の構造'!K$48</f>
        <v>150</v>
      </c>
      <c r="C46" s="136"/>
      <c r="D46" s="136"/>
      <c r="E46" s="136">
        <f>'実質公債費比率（分子）の構造'!L$48</f>
        <v>155</v>
      </c>
      <c r="F46" s="136"/>
      <c r="G46" s="136"/>
      <c r="H46" s="136">
        <f>'実質公債費比率（分子）の構造'!M$48</f>
        <v>148</v>
      </c>
      <c r="I46" s="136"/>
      <c r="J46" s="136"/>
      <c r="K46" s="136">
        <f>'実質公債費比率（分子）の構造'!N$48</f>
        <v>150</v>
      </c>
      <c r="L46" s="136"/>
      <c r="M46" s="136"/>
      <c r="N46" s="136">
        <f>'実質公債費比率（分子）の構造'!O$48</f>
        <v>144</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2073</v>
      </c>
      <c r="C49" s="136"/>
      <c r="D49" s="136"/>
      <c r="E49" s="136">
        <f>'実質公債費比率（分子）の構造'!L$45</f>
        <v>2027</v>
      </c>
      <c r="F49" s="136"/>
      <c r="G49" s="136"/>
      <c r="H49" s="136">
        <f>'実質公債費比率（分子）の構造'!M$45</f>
        <v>1940</v>
      </c>
      <c r="I49" s="136"/>
      <c r="J49" s="136"/>
      <c r="K49" s="136">
        <f>'実質公債費比率（分子）の構造'!N$45</f>
        <v>1810</v>
      </c>
      <c r="L49" s="136"/>
      <c r="M49" s="136"/>
      <c r="N49" s="136">
        <f>'実質公債費比率（分子）の構造'!O$45</f>
        <v>1691</v>
      </c>
      <c r="O49" s="136"/>
      <c r="P49" s="136"/>
    </row>
    <row r="50" spans="1:16" x14ac:dyDescent="0.15">
      <c r="A50" s="136" t="s">
        <v>58</v>
      </c>
      <c r="B50" s="136" t="e">
        <f>NA()</f>
        <v>#N/A</v>
      </c>
      <c r="C50" s="136">
        <f>IF(ISNUMBER('実質公債費比率（分子）の構造'!K$53),'実質公債費比率（分子）の構造'!K$53,NA())</f>
        <v>917</v>
      </c>
      <c r="D50" s="136" t="e">
        <f>NA()</f>
        <v>#N/A</v>
      </c>
      <c r="E50" s="136" t="e">
        <f>NA()</f>
        <v>#N/A</v>
      </c>
      <c r="F50" s="136">
        <f>IF(ISNUMBER('実質公債費比率（分子）の構造'!L$53),'実質公債費比率（分子）の構造'!L$53,NA())</f>
        <v>897</v>
      </c>
      <c r="G50" s="136" t="e">
        <f>NA()</f>
        <v>#N/A</v>
      </c>
      <c r="H50" s="136" t="e">
        <f>NA()</f>
        <v>#N/A</v>
      </c>
      <c r="I50" s="136">
        <f>IF(ISNUMBER('実質公債費比率（分子）の構造'!M$53),'実質公債費比率（分子）の構造'!M$53,NA())</f>
        <v>864</v>
      </c>
      <c r="J50" s="136" t="e">
        <f>NA()</f>
        <v>#N/A</v>
      </c>
      <c r="K50" s="136" t="e">
        <f>NA()</f>
        <v>#N/A</v>
      </c>
      <c r="L50" s="136">
        <f>IF(ISNUMBER('実質公債費比率（分子）の構造'!N$53),'実質公債費比率（分子）の構造'!N$53,NA())</f>
        <v>808</v>
      </c>
      <c r="M50" s="136" t="e">
        <f>NA()</f>
        <v>#N/A</v>
      </c>
      <c r="N50" s="136" t="e">
        <f>NA()</f>
        <v>#N/A</v>
      </c>
      <c r="O50" s="136">
        <f>IF(ISNUMBER('実質公債費比率（分子）の構造'!O$53),'実質公債費比率（分子）の構造'!O$53,NA())</f>
        <v>740</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10478</v>
      </c>
      <c r="E56" s="135"/>
      <c r="F56" s="135"/>
      <c r="G56" s="135">
        <f>'将来負担比率（分子）の構造'!J$51</f>
        <v>10018</v>
      </c>
      <c r="H56" s="135"/>
      <c r="I56" s="135"/>
      <c r="J56" s="135">
        <f>'将来負担比率（分子）の構造'!K$51</f>
        <v>9868</v>
      </c>
      <c r="K56" s="135"/>
      <c r="L56" s="135"/>
      <c r="M56" s="135">
        <f>'将来負担比率（分子）の構造'!L$51</f>
        <v>9762</v>
      </c>
      <c r="N56" s="135"/>
      <c r="O56" s="135"/>
      <c r="P56" s="135">
        <f>'将来負担比率（分子）の構造'!M$51</f>
        <v>9726</v>
      </c>
    </row>
    <row r="57" spans="1:16" x14ac:dyDescent="0.15">
      <c r="A57" s="135" t="s">
        <v>35</v>
      </c>
      <c r="B57" s="135"/>
      <c r="C57" s="135"/>
      <c r="D57" s="135">
        <f>'将来負担比率（分子）の構造'!I$50</f>
        <v>1064</v>
      </c>
      <c r="E57" s="135"/>
      <c r="F57" s="135"/>
      <c r="G57" s="135">
        <f>'将来負担比率（分子）の構造'!J$50</f>
        <v>971</v>
      </c>
      <c r="H57" s="135"/>
      <c r="I57" s="135"/>
      <c r="J57" s="135">
        <f>'将来負担比率（分子）の構造'!K$50</f>
        <v>868</v>
      </c>
      <c r="K57" s="135"/>
      <c r="L57" s="135"/>
      <c r="M57" s="135">
        <f>'将来負担比率（分子）の構造'!L$50</f>
        <v>754</v>
      </c>
      <c r="N57" s="135"/>
      <c r="O57" s="135"/>
      <c r="P57" s="135">
        <f>'将来負担比率（分子）の構造'!M$50</f>
        <v>636</v>
      </c>
    </row>
    <row r="58" spans="1:16" x14ac:dyDescent="0.15">
      <c r="A58" s="135" t="s">
        <v>34</v>
      </c>
      <c r="B58" s="135"/>
      <c r="C58" s="135"/>
      <c r="D58" s="135">
        <f>'将来負担比率（分子）の構造'!I$49</f>
        <v>800</v>
      </c>
      <c r="E58" s="135"/>
      <c r="F58" s="135"/>
      <c r="G58" s="135">
        <f>'将来負担比率（分子）の構造'!J$49</f>
        <v>1163</v>
      </c>
      <c r="H58" s="135"/>
      <c r="I58" s="135"/>
      <c r="J58" s="135">
        <f>'将来負担比率（分子）の構造'!K$49</f>
        <v>1365</v>
      </c>
      <c r="K58" s="135"/>
      <c r="L58" s="135"/>
      <c r="M58" s="135">
        <f>'将来負担比率（分子）の構造'!L$49</f>
        <v>1913</v>
      </c>
      <c r="N58" s="135"/>
      <c r="O58" s="135"/>
      <c r="P58" s="135">
        <f>'将来負担比率（分子）の構造'!M$49</f>
        <v>2140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1487</v>
      </c>
      <c r="C62" s="135"/>
      <c r="D62" s="135"/>
      <c r="E62" s="135">
        <f>'将来負担比率（分子）の構造'!J$45</f>
        <v>1348</v>
      </c>
      <c r="F62" s="135"/>
      <c r="G62" s="135"/>
      <c r="H62" s="135">
        <f>'将来負担比率（分子）の構造'!K$45</f>
        <v>1242</v>
      </c>
      <c r="I62" s="135"/>
      <c r="J62" s="135"/>
      <c r="K62" s="135">
        <f>'将来負担比率（分子）の構造'!L$45</f>
        <v>1109</v>
      </c>
      <c r="L62" s="135"/>
      <c r="M62" s="135"/>
      <c r="N62" s="135">
        <f>'将来負担比率（分子）の構造'!M$45</f>
        <v>952</v>
      </c>
      <c r="O62" s="135"/>
      <c r="P62" s="135"/>
    </row>
    <row r="63" spans="1:16" x14ac:dyDescent="0.15">
      <c r="A63" s="135" t="s">
        <v>28</v>
      </c>
      <c r="B63" s="135">
        <f>'将来負担比率（分子）の構造'!I$44</f>
        <v>17</v>
      </c>
      <c r="C63" s="135"/>
      <c r="D63" s="135"/>
      <c r="E63" s="135">
        <f>'将来負担比率（分子）の構造'!J$44</f>
        <v>11</v>
      </c>
      <c r="F63" s="135"/>
      <c r="G63" s="135"/>
      <c r="H63" s="135">
        <f>'将来負担比率（分子）の構造'!K$44</f>
        <v>6</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1898</v>
      </c>
      <c r="C64" s="135"/>
      <c r="D64" s="135"/>
      <c r="E64" s="135">
        <f>'将来負担比率（分子）の構造'!J$43</f>
        <v>1881</v>
      </c>
      <c r="F64" s="135"/>
      <c r="G64" s="135"/>
      <c r="H64" s="135">
        <f>'将来負担比率（分子）の構造'!K$43</f>
        <v>1793</v>
      </c>
      <c r="I64" s="135"/>
      <c r="J64" s="135"/>
      <c r="K64" s="135">
        <f>'将来負担比率（分子）の構造'!L$43</f>
        <v>1702</v>
      </c>
      <c r="L64" s="135"/>
      <c r="M64" s="135"/>
      <c r="N64" s="135">
        <f>'将来負担比率（分子）の構造'!M$43</f>
        <v>1648</v>
      </c>
      <c r="O64" s="135"/>
      <c r="P64" s="135"/>
    </row>
    <row r="65" spans="1:16" x14ac:dyDescent="0.15">
      <c r="A65" s="135" t="s">
        <v>26</v>
      </c>
      <c r="B65" s="135">
        <f>'将来負担比率（分子）の構造'!I$42</f>
        <v>867</v>
      </c>
      <c r="C65" s="135"/>
      <c r="D65" s="135"/>
      <c r="E65" s="135">
        <f>'将来負担比率（分子）の構造'!J$42</f>
        <v>787</v>
      </c>
      <c r="F65" s="135"/>
      <c r="G65" s="135"/>
      <c r="H65" s="135">
        <f>'将来負担比率（分子）の構造'!K$42</f>
        <v>707</v>
      </c>
      <c r="I65" s="135"/>
      <c r="J65" s="135"/>
      <c r="K65" s="135">
        <f>'将来負担比率（分子）の構造'!L$42</f>
        <v>627</v>
      </c>
      <c r="L65" s="135"/>
      <c r="M65" s="135"/>
      <c r="N65" s="135">
        <f>'将来負担比率（分子）の構造'!M$42</f>
        <v>547</v>
      </c>
      <c r="O65" s="135"/>
      <c r="P65" s="135"/>
    </row>
    <row r="66" spans="1:16" x14ac:dyDescent="0.15">
      <c r="A66" s="135" t="s">
        <v>25</v>
      </c>
      <c r="B66" s="135">
        <f>'将来負担比率（分子）の構造'!I$41</f>
        <v>15795</v>
      </c>
      <c r="C66" s="135"/>
      <c r="D66" s="135"/>
      <c r="E66" s="135">
        <f>'将来負担比率（分子）の構造'!J$41</f>
        <v>14800</v>
      </c>
      <c r="F66" s="135"/>
      <c r="G66" s="135"/>
      <c r="H66" s="135">
        <f>'将来負担比率（分子）の構造'!K$41</f>
        <v>14133</v>
      </c>
      <c r="I66" s="135"/>
      <c r="J66" s="135"/>
      <c r="K66" s="135">
        <f>'将来負担比率（分子）の構造'!L$41</f>
        <v>13744</v>
      </c>
      <c r="L66" s="135"/>
      <c r="M66" s="135"/>
      <c r="N66" s="135">
        <f>'将来負担比率（分子）の構造'!M$41</f>
        <v>13457</v>
      </c>
      <c r="O66" s="135"/>
      <c r="P66" s="135"/>
    </row>
    <row r="67" spans="1:16" x14ac:dyDescent="0.15">
      <c r="A67" s="135" t="s">
        <v>62</v>
      </c>
      <c r="B67" s="135" t="e">
        <f>NA()</f>
        <v>#N/A</v>
      </c>
      <c r="C67" s="135">
        <f>IF(ISNUMBER('将来負担比率（分子）の構造'!I$52), IF('将来負担比率（分子）の構造'!I$52 &lt; 0, 0, '将来負担比率（分子）の構造'!I$52), NA())</f>
        <v>7722</v>
      </c>
      <c r="D67" s="135" t="e">
        <f>NA()</f>
        <v>#N/A</v>
      </c>
      <c r="E67" s="135" t="e">
        <f>NA()</f>
        <v>#N/A</v>
      </c>
      <c r="F67" s="135">
        <f>IF(ISNUMBER('将来負担比率（分子）の構造'!J$52), IF('将来負担比率（分子）の構造'!J$52 &lt; 0, 0, '将来負担比率（分子）の構造'!J$52), NA())</f>
        <v>6676</v>
      </c>
      <c r="G67" s="135" t="e">
        <f>NA()</f>
        <v>#N/A</v>
      </c>
      <c r="H67" s="135" t="e">
        <f>NA()</f>
        <v>#N/A</v>
      </c>
      <c r="I67" s="135">
        <f>IF(ISNUMBER('将来負担比率（分子）の構造'!K$52), IF('将来負担比率（分子）の構造'!K$52 &lt; 0, 0, '将来負担比率（分子）の構造'!K$52), NA())</f>
        <v>5780</v>
      </c>
      <c r="J67" s="135" t="e">
        <f>NA()</f>
        <v>#N/A</v>
      </c>
      <c r="K67" s="135" t="e">
        <f>NA()</f>
        <v>#N/A</v>
      </c>
      <c r="L67" s="135">
        <f>IF(ISNUMBER('将来負担比率（分子）の構造'!L$52), IF('将来負担比率（分子）の構造'!L$52 &lt; 0, 0, '将来負担比率（分子）の構造'!L$52), NA())</f>
        <v>4754</v>
      </c>
      <c r="M67" s="135" t="e">
        <f>NA()</f>
        <v>#N/A</v>
      </c>
      <c r="N67" s="135" t="e">
        <f>NA()</f>
        <v>#N/A</v>
      </c>
      <c r="O67" s="135">
        <f>IF(ISNUMBER('将来負担比率（分子）の構造'!M$52), IF('将来負担比率（分子）の構造'!M$52 &lt; 0, 0, '将来負担比率（分子）の構造'!M$52), NA())</f>
        <v>4101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1309914</v>
      </c>
      <c r="S5" s="639"/>
      <c r="T5" s="639"/>
      <c r="U5" s="639"/>
      <c r="V5" s="639"/>
      <c r="W5" s="639"/>
      <c r="X5" s="639"/>
      <c r="Y5" s="686"/>
      <c r="Z5" s="699">
        <v>12.9</v>
      </c>
      <c r="AA5" s="699"/>
      <c r="AB5" s="699"/>
      <c r="AC5" s="699"/>
      <c r="AD5" s="700">
        <v>1309914</v>
      </c>
      <c r="AE5" s="700"/>
      <c r="AF5" s="700"/>
      <c r="AG5" s="700"/>
      <c r="AH5" s="700"/>
      <c r="AI5" s="700"/>
      <c r="AJ5" s="700"/>
      <c r="AK5" s="700"/>
      <c r="AL5" s="687">
        <v>23.1</v>
      </c>
      <c r="AM5" s="656"/>
      <c r="AN5" s="656"/>
      <c r="AO5" s="688"/>
      <c r="AP5" s="675" t="s">
        <v>206</v>
      </c>
      <c r="AQ5" s="676"/>
      <c r="AR5" s="676"/>
      <c r="AS5" s="676"/>
      <c r="AT5" s="676"/>
      <c r="AU5" s="676"/>
      <c r="AV5" s="676"/>
      <c r="AW5" s="676"/>
      <c r="AX5" s="676"/>
      <c r="AY5" s="676"/>
      <c r="AZ5" s="676"/>
      <c r="BA5" s="676"/>
      <c r="BB5" s="676"/>
      <c r="BC5" s="676"/>
      <c r="BD5" s="676"/>
      <c r="BE5" s="676"/>
      <c r="BF5" s="677"/>
      <c r="BG5" s="588">
        <v>1299857</v>
      </c>
      <c r="BH5" s="589"/>
      <c r="BI5" s="589"/>
      <c r="BJ5" s="589"/>
      <c r="BK5" s="589"/>
      <c r="BL5" s="589"/>
      <c r="BM5" s="589"/>
      <c r="BN5" s="590"/>
      <c r="BO5" s="641">
        <v>99.2</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73340</v>
      </c>
      <c r="S6" s="589"/>
      <c r="T6" s="589"/>
      <c r="U6" s="589"/>
      <c r="V6" s="589"/>
      <c r="W6" s="589"/>
      <c r="X6" s="589"/>
      <c r="Y6" s="590"/>
      <c r="Z6" s="641">
        <v>0.7</v>
      </c>
      <c r="AA6" s="641"/>
      <c r="AB6" s="641"/>
      <c r="AC6" s="641"/>
      <c r="AD6" s="642">
        <v>73340</v>
      </c>
      <c r="AE6" s="642"/>
      <c r="AF6" s="642"/>
      <c r="AG6" s="642"/>
      <c r="AH6" s="642"/>
      <c r="AI6" s="642"/>
      <c r="AJ6" s="642"/>
      <c r="AK6" s="642"/>
      <c r="AL6" s="611">
        <v>1.3</v>
      </c>
      <c r="AM6" s="643"/>
      <c r="AN6" s="643"/>
      <c r="AO6" s="644"/>
      <c r="AP6" s="585" t="s">
        <v>212</v>
      </c>
      <c r="AQ6" s="586"/>
      <c r="AR6" s="586"/>
      <c r="AS6" s="586"/>
      <c r="AT6" s="586"/>
      <c r="AU6" s="586"/>
      <c r="AV6" s="586"/>
      <c r="AW6" s="586"/>
      <c r="AX6" s="586"/>
      <c r="AY6" s="586"/>
      <c r="AZ6" s="586"/>
      <c r="BA6" s="586"/>
      <c r="BB6" s="586"/>
      <c r="BC6" s="586"/>
      <c r="BD6" s="586"/>
      <c r="BE6" s="586"/>
      <c r="BF6" s="587"/>
      <c r="BG6" s="588">
        <v>1299857</v>
      </c>
      <c r="BH6" s="589"/>
      <c r="BI6" s="589"/>
      <c r="BJ6" s="589"/>
      <c r="BK6" s="589"/>
      <c r="BL6" s="589"/>
      <c r="BM6" s="589"/>
      <c r="BN6" s="590"/>
      <c r="BO6" s="641">
        <v>99.2</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110056</v>
      </c>
      <c r="CS6" s="589"/>
      <c r="CT6" s="589"/>
      <c r="CU6" s="589"/>
      <c r="CV6" s="589"/>
      <c r="CW6" s="589"/>
      <c r="CX6" s="589"/>
      <c r="CY6" s="590"/>
      <c r="CZ6" s="641">
        <v>1.1000000000000001</v>
      </c>
      <c r="DA6" s="641"/>
      <c r="DB6" s="641"/>
      <c r="DC6" s="641"/>
      <c r="DD6" s="594" t="s">
        <v>207</v>
      </c>
      <c r="DE6" s="589"/>
      <c r="DF6" s="589"/>
      <c r="DG6" s="589"/>
      <c r="DH6" s="589"/>
      <c r="DI6" s="589"/>
      <c r="DJ6" s="589"/>
      <c r="DK6" s="589"/>
      <c r="DL6" s="589"/>
      <c r="DM6" s="589"/>
      <c r="DN6" s="589"/>
      <c r="DO6" s="589"/>
      <c r="DP6" s="590"/>
      <c r="DQ6" s="594">
        <v>110056</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1800</v>
      </c>
      <c r="S7" s="589"/>
      <c r="T7" s="589"/>
      <c r="U7" s="589"/>
      <c r="V7" s="589"/>
      <c r="W7" s="589"/>
      <c r="X7" s="589"/>
      <c r="Y7" s="590"/>
      <c r="Z7" s="641">
        <v>0</v>
      </c>
      <c r="AA7" s="641"/>
      <c r="AB7" s="641"/>
      <c r="AC7" s="641"/>
      <c r="AD7" s="642">
        <v>1800</v>
      </c>
      <c r="AE7" s="642"/>
      <c r="AF7" s="642"/>
      <c r="AG7" s="642"/>
      <c r="AH7" s="642"/>
      <c r="AI7" s="642"/>
      <c r="AJ7" s="642"/>
      <c r="AK7" s="642"/>
      <c r="AL7" s="611">
        <v>0</v>
      </c>
      <c r="AM7" s="643"/>
      <c r="AN7" s="643"/>
      <c r="AO7" s="644"/>
      <c r="AP7" s="585" t="s">
        <v>215</v>
      </c>
      <c r="AQ7" s="586"/>
      <c r="AR7" s="586"/>
      <c r="AS7" s="586"/>
      <c r="AT7" s="586"/>
      <c r="AU7" s="586"/>
      <c r="AV7" s="586"/>
      <c r="AW7" s="586"/>
      <c r="AX7" s="586"/>
      <c r="AY7" s="586"/>
      <c r="AZ7" s="586"/>
      <c r="BA7" s="586"/>
      <c r="BB7" s="586"/>
      <c r="BC7" s="586"/>
      <c r="BD7" s="586"/>
      <c r="BE7" s="586"/>
      <c r="BF7" s="587"/>
      <c r="BG7" s="588">
        <v>456684</v>
      </c>
      <c r="BH7" s="589"/>
      <c r="BI7" s="589"/>
      <c r="BJ7" s="589"/>
      <c r="BK7" s="589"/>
      <c r="BL7" s="589"/>
      <c r="BM7" s="589"/>
      <c r="BN7" s="590"/>
      <c r="BO7" s="641">
        <v>34.9</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1358391</v>
      </c>
      <c r="CS7" s="589"/>
      <c r="CT7" s="589"/>
      <c r="CU7" s="589"/>
      <c r="CV7" s="589"/>
      <c r="CW7" s="589"/>
      <c r="CX7" s="589"/>
      <c r="CY7" s="590"/>
      <c r="CZ7" s="641">
        <v>13.8</v>
      </c>
      <c r="DA7" s="641"/>
      <c r="DB7" s="641"/>
      <c r="DC7" s="641"/>
      <c r="DD7" s="594">
        <v>21044</v>
      </c>
      <c r="DE7" s="589"/>
      <c r="DF7" s="589"/>
      <c r="DG7" s="589"/>
      <c r="DH7" s="589"/>
      <c r="DI7" s="589"/>
      <c r="DJ7" s="589"/>
      <c r="DK7" s="589"/>
      <c r="DL7" s="589"/>
      <c r="DM7" s="589"/>
      <c r="DN7" s="589"/>
      <c r="DO7" s="589"/>
      <c r="DP7" s="590"/>
      <c r="DQ7" s="594">
        <v>1264743</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5136</v>
      </c>
      <c r="S8" s="589"/>
      <c r="T8" s="589"/>
      <c r="U8" s="589"/>
      <c r="V8" s="589"/>
      <c r="W8" s="589"/>
      <c r="X8" s="589"/>
      <c r="Y8" s="590"/>
      <c r="Z8" s="641">
        <v>0.1</v>
      </c>
      <c r="AA8" s="641"/>
      <c r="AB8" s="641"/>
      <c r="AC8" s="641"/>
      <c r="AD8" s="642">
        <v>5136</v>
      </c>
      <c r="AE8" s="642"/>
      <c r="AF8" s="642"/>
      <c r="AG8" s="642"/>
      <c r="AH8" s="642"/>
      <c r="AI8" s="642"/>
      <c r="AJ8" s="642"/>
      <c r="AK8" s="642"/>
      <c r="AL8" s="611">
        <v>0.1</v>
      </c>
      <c r="AM8" s="643"/>
      <c r="AN8" s="643"/>
      <c r="AO8" s="644"/>
      <c r="AP8" s="585" t="s">
        <v>218</v>
      </c>
      <c r="AQ8" s="586"/>
      <c r="AR8" s="586"/>
      <c r="AS8" s="586"/>
      <c r="AT8" s="586"/>
      <c r="AU8" s="586"/>
      <c r="AV8" s="586"/>
      <c r="AW8" s="586"/>
      <c r="AX8" s="586"/>
      <c r="AY8" s="586"/>
      <c r="AZ8" s="586"/>
      <c r="BA8" s="586"/>
      <c r="BB8" s="586"/>
      <c r="BC8" s="586"/>
      <c r="BD8" s="586"/>
      <c r="BE8" s="586"/>
      <c r="BF8" s="587"/>
      <c r="BG8" s="588">
        <v>18288</v>
      </c>
      <c r="BH8" s="589"/>
      <c r="BI8" s="589"/>
      <c r="BJ8" s="589"/>
      <c r="BK8" s="589"/>
      <c r="BL8" s="589"/>
      <c r="BM8" s="589"/>
      <c r="BN8" s="590"/>
      <c r="BO8" s="641">
        <v>1.4</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2436923</v>
      </c>
      <c r="CS8" s="589"/>
      <c r="CT8" s="589"/>
      <c r="CU8" s="589"/>
      <c r="CV8" s="589"/>
      <c r="CW8" s="589"/>
      <c r="CX8" s="589"/>
      <c r="CY8" s="590"/>
      <c r="CZ8" s="641">
        <v>24.8</v>
      </c>
      <c r="DA8" s="641"/>
      <c r="DB8" s="641"/>
      <c r="DC8" s="641"/>
      <c r="DD8" s="594">
        <v>21741</v>
      </c>
      <c r="DE8" s="589"/>
      <c r="DF8" s="589"/>
      <c r="DG8" s="589"/>
      <c r="DH8" s="589"/>
      <c r="DI8" s="589"/>
      <c r="DJ8" s="589"/>
      <c r="DK8" s="589"/>
      <c r="DL8" s="589"/>
      <c r="DM8" s="589"/>
      <c r="DN8" s="589"/>
      <c r="DO8" s="589"/>
      <c r="DP8" s="590"/>
      <c r="DQ8" s="594">
        <v>1286621</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3508</v>
      </c>
      <c r="S9" s="589"/>
      <c r="T9" s="589"/>
      <c r="U9" s="589"/>
      <c r="V9" s="589"/>
      <c r="W9" s="589"/>
      <c r="X9" s="589"/>
      <c r="Y9" s="590"/>
      <c r="Z9" s="641">
        <v>0</v>
      </c>
      <c r="AA9" s="641"/>
      <c r="AB9" s="641"/>
      <c r="AC9" s="641"/>
      <c r="AD9" s="642">
        <v>3508</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357808</v>
      </c>
      <c r="BH9" s="589"/>
      <c r="BI9" s="589"/>
      <c r="BJ9" s="589"/>
      <c r="BK9" s="589"/>
      <c r="BL9" s="589"/>
      <c r="BM9" s="589"/>
      <c r="BN9" s="590"/>
      <c r="BO9" s="641">
        <v>27.3</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1272757</v>
      </c>
      <c r="CS9" s="589"/>
      <c r="CT9" s="589"/>
      <c r="CU9" s="589"/>
      <c r="CV9" s="589"/>
      <c r="CW9" s="589"/>
      <c r="CX9" s="589"/>
      <c r="CY9" s="590"/>
      <c r="CZ9" s="641">
        <v>13</v>
      </c>
      <c r="DA9" s="641"/>
      <c r="DB9" s="641"/>
      <c r="DC9" s="641"/>
      <c r="DD9" s="594">
        <v>123836</v>
      </c>
      <c r="DE9" s="589"/>
      <c r="DF9" s="589"/>
      <c r="DG9" s="589"/>
      <c r="DH9" s="589"/>
      <c r="DI9" s="589"/>
      <c r="DJ9" s="589"/>
      <c r="DK9" s="589"/>
      <c r="DL9" s="589"/>
      <c r="DM9" s="589"/>
      <c r="DN9" s="589"/>
      <c r="DO9" s="589"/>
      <c r="DP9" s="590"/>
      <c r="DQ9" s="594">
        <v>978185</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146790</v>
      </c>
      <c r="S10" s="589"/>
      <c r="T10" s="589"/>
      <c r="U10" s="589"/>
      <c r="V10" s="589"/>
      <c r="W10" s="589"/>
      <c r="X10" s="589"/>
      <c r="Y10" s="590"/>
      <c r="Z10" s="641">
        <v>1.4</v>
      </c>
      <c r="AA10" s="641"/>
      <c r="AB10" s="641"/>
      <c r="AC10" s="641"/>
      <c r="AD10" s="642">
        <v>146790</v>
      </c>
      <c r="AE10" s="642"/>
      <c r="AF10" s="642"/>
      <c r="AG10" s="642"/>
      <c r="AH10" s="642"/>
      <c r="AI10" s="642"/>
      <c r="AJ10" s="642"/>
      <c r="AK10" s="642"/>
      <c r="AL10" s="611">
        <v>2.6</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35619</v>
      </c>
      <c r="BH10" s="589"/>
      <c r="BI10" s="589"/>
      <c r="BJ10" s="589"/>
      <c r="BK10" s="589"/>
      <c r="BL10" s="589"/>
      <c r="BM10" s="589"/>
      <c r="BN10" s="590"/>
      <c r="BO10" s="641">
        <v>2.7</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21</v>
      </c>
      <c r="CS10" s="589"/>
      <c r="CT10" s="589"/>
      <c r="CU10" s="589"/>
      <c r="CV10" s="589"/>
      <c r="CW10" s="589"/>
      <c r="CX10" s="589"/>
      <c r="CY10" s="590"/>
      <c r="CZ10" s="641">
        <v>0</v>
      </c>
      <c r="DA10" s="641"/>
      <c r="DB10" s="641"/>
      <c r="DC10" s="641"/>
      <c r="DD10" s="594" t="s">
        <v>219</v>
      </c>
      <c r="DE10" s="589"/>
      <c r="DF10" s="589"/>
      <c r="DG10" s="589"/>
      <c r="DH10" s="589"/>
      <c r="DI10" s="589"/>
      <c r="DJ10" s="589"/>
      <c r="DK10" s="589"/>
      <c r="DL10" s="589"/>
      <c r="DM10" s="589"/>
      <c r="DN10" s="589"/>
      <c r="DO10" s="589"/>
      <c r="DP10" s="590"/>
      <c r="DQ10" s="594">
        <v>21</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44969</v>
      </c>
      <c r="BH11" s="589"/>
      <c r="BI11" s="589"/>
      <c r="BJ11" s="589"/>
      <c r="BK11" s="589"/>
      <c r="BL11" s="589"/>
      <c r="BM11" s="589"/>
      <c r="BN11" s="590"/>
      <c r="BO11" s="641">
        <v>3.4</v>
      </c>
      <c r="BP11" s="641"/>
      <c r="BQ11" s="641"/>
      <c r="BR11" s="641"/>
      <c r="BS11" s="594" t="s">
        <v>219</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576302</v>
      </c>
      <c r="CS11" s="589"/>
      <c r="CT11" s="589"/>
      <c r="CU11" s="589"/>
      <c r="CV11" s="589"/>
      <c r="CW11" s="589"/>
      <c r="CX11" s="589"/>
      <c r="CY11" s="590"/>
      <c r="CZ11" s="641">
        <v>5.9</v>
      </c>
      <c r="DA11" s="641"/>
      <c r="DB11" s="641"/>
      <c r="DC11" s="641"/>
      <c r="DD11" s="594">
        <v>134035</v>
      </c>
      <c r="DE11" s="589"/>
      <c r="DF11" s="589"/>
      <c r="DG11" s="589"/>
      <c r="DH11" s="589"/>
      <c r="DI11" s="589"/>
      <c r="DJ11" s="589"/>
      <c r="DK11" s="589"/>
      <c r="DL11" s="589"/>
      <c r="DM11" s="589"/>
      <c r="DN11" s="589"/>
      <c r="DO11" s="589"/>
      <c r="DP11" s="590"/>
      <c r="DQ11" s="594">
        <v>407451</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701477</v>
      </c>
      <c r="BH12" s="589"/>
      <c r="BI12" s="589"/>
      <c r="BJ12" s="589"/>
      <c r="BK12" s="589"/>
      <c r="BL12" s="589"/>
      <c r="BM12" s="589"/>
      <c r="BN12" s="590"/>
      <c r="BO12" s="641">
        <v>53.6</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189060</v>
      </c>
      <c r="CS12" s="589"/>
      <c r="CT12" s="589"/>
      <c r="CU12" s="589"/>
      <c r="CV12" s="589"/>
      <c r="CW12" s="589"/>
      <c r="CX12" s="589"/>
      <c r="CY12" s="590"/>
      <c r="CZ12" s="641">
        <v>1.9</v>
      </c>
      <c r="DA12" s="641"/>
      <c r="DB12" s="641"/>
      <c r="DC12" s="641"/>
      <c r="DD12" s="594">
        <v>14739</v>
      </c>
      <c r="DE12" s="589"/>
      <c r="DF12" s="589"/>
      <c r="DG12" s="589"/>
      <c r="DH12" s="589"/>
      <c r="DI12" s="589"/>
      <c r="DJ12" s="589"/>
      <c r="DK12" s="589"/>
      <c r="DL12" s="589"/>
      <c r="DM12" s="589"/>
      <c r="DN12" s="589"/>
      <c r="DO12" s="589"/>
      <c r="DP12" s="590"/>
      <c r="DQ12" s="594">
        <v>115759</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4835</v>
      </c>
      <c r="S13" s="589"/>
      <c r="T13" s="589"/>
      <c r="U13" s="589"/>
      <c r="V13" s="589"/>
      <c r="W13" s="589"/>
      <c r="X13" s="589"/>
      <c r="Y13" s="590"/>
      <c r="Z13" s="641">
        <v>0</v>
      </c>
      <c r="AA13" s="641"/>
      <c r="AB13" s="641"/>
      <c r="AC13" s="641"/>
      <c r="AD13" s="642">
        <v>4835</v>
      </c>
      <c r="AE13" s="642"/>
      <c r="AF13" s="642"/>
      <c r="AG13" s="642"/>
      <c r="AH13" s="642"/>
      <c r="AI13" s="642"/>
      <c r="AJ13" s="642"/>
      <c r="AK13" s="642"/>
      <c r="AL13" s="611">
        <v>0.1</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649148</v>
      </c>
      <c r="BH13" s="589"/>
      <c r="BI13" s="589"/>
      <c r="BJ13" s="589"/>
      <c r="BK13" s="589"/>
      <c r="BL13" s="589"/>
      <c r="BM13" s="589"/>
      <c r="BN13" s="590"/>
      <c r="BO13" s="641">
        <v>49.6</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317026</v>
      </c>
      <c r="CS13" s="589"/>
      <c r="CT13" s="589"/>
      <c r="CU13" s="589"/>
      <c r="CV13" s="589"/>
      <c r="CW13" s="589"/>
      <c r="CX13" s="589"/>
      <c r="CY13" s="590"/>
      <c r="CZ13" s="641">
        <v>3.2</v>
      </c>
      <c r="DA13" s="641"/>
      <c r="DB13" s="641"/>
      <c r="DC13" s="641"/>
      <c r="DD13" s="594">
        <v>174387</v>
      </c>
      <c r="DE13" s="589"/>
      <c r="DF13" s="589"/>
      <c r="DG13" s="589"/>
      <c r="DH13" s="589"/>
      <c r="DI13" s="589"/>
      <c r="DJ13" s="589"/>
      <c r="DK13" s="589"/>
      <c r="DL13" s="589"/>
      <c r="DM13" s="589"/>
      <c r="DN13" s="589"/>
      <c r="DO13" s="589"/>
      <c r="DP13" s="590"/>
      <c r="DQ13" s="594">
        <v>136762</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38753</v>
      </c>
      <c r="BH14" s="589"/>
      <c r="BI14" s="589"/>
      <c r="BJ14" s="589"/>
      <c r="BK14" s="589"/>
      <c r="BL14" s="589"/>
      <c r="BM14" s="589"/>
      <c r="BN14" s="590"/>
      <c r="BO14" s="641">
        <v>3</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993759</v>
      </c>
      <c r="CS14" s="589"/>
      <c r="CT14" s="589"/>
      <c r="CU14" s="589"/>
      <c r="CV14" s="589"/>
      <c r="CW14" s="589"/>
      <c r="CX14" s="589"/>
      <c r="CY14" s="590"/>
      <c r="CZ14" s="641">
        <v>10.1</v>
      </c>
      <c r="DA14" s="641"/>
      <c r="DB14" s="641"/>
      <c r="DC14" s="641"/>
      <c r="DD14" s="594">
        <v>502789</v>
      </c>
      <c r="DE14" s="589"/>
      <c r="DF14" s="589"/>
      <c r="DG14" s="589"/>
      <c r="DH14" s="589"/>
      <c r="DI14" s="589"/>
      <c r="DJ14" s="589"/>
      <c r="DK14" s="589"/>
      <c r="DL14" s="589"/>
      <c r="DM14" s="589"/>
      <c r="DN14" s="589"/>
      <c r="DO14" s="589"/>
      <c r="DP14" s="590"/>
      <c r="DQ14" s="594">
        <v>371898</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1973</v>
      </c>
      <c r="S15" s="589"/>
      <c r="T15" s="589"/>
      <c r="U15" s="589"/>
      <c r="V15" s="589"/>
      <c r="W15" s="589"/>
      <c r="X15" s="589"/>
      <c r="Y15" s="590"/>
      <c r="Z15" s="641">
        <v>0</v>
      </c>
      <c r="AA15" s="641"/>
      <c r="AB15" s="641"/>
      <c r="AC15" s="641"/>
      <c r="AD15" s="642">
        <v>1973</v>
      </c>
      <c r="AE15" s="642"/>
      <c r="AF15" s="642"/>
      <c r="AG15" s="642"/>
      <c r="AH15" s="642"/>
      <c r="AI15" s="642"/>
      <c r="AJ15" s="642"/>
      <c r="AK15" s="642"/>
      <c r="AL15" s="611">
        <v>0</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102943</v>
      </c>
      <c r="BH15" s="589"/>
      <c r="BI15" s="589"/>
      <c r="BJ15" s="589"/>
      <c r="BK15" s="589"/>
      <c r="BL15" s="589"/>
      <c r="BM15" s="589"/>
      <c r="BN15" s="590"/>
      <c r="BO15" s="641">
        <v>7.9</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853596</v>
      </c>
      <c r="CS15" s="589"/>
      <c r="CT15" s="589"/>
      <c r="CU15" s="589"/>
      <c r="CV15" s="589"/>
      <c r="CW15" s="589"/>
      <c r="CX15" s="589"/>
      <c r="CY15" s="590"/>
      <c r="CZ15" s="641">
        <v>8.6999999999999993</v>
      </c>
      <c r="DA15" s="641"/>
      <c r="DB15" s="641"/>
      <c r="DC15" s="641"/>
      <c r="DD15" s="594">
        <v>130698</v>
      </c>
      <c r="DE15" s="589"/>
      <c r="DF15" s="589"/>
      <c r="DG15" s="589"/>
      <c r="DH15" s="589"/>
      <c r="DI15" s="589"/>
      <c r="DJ15" s="589"/>
      <c r="DK15" s="589"/>
      <c r="DL15" s="589"/>
      <c r="DM15" s="589"/>
      <c r="DN15" s="589"/>
      <c r="DO15" s="589"/>
      <c r="DP15" s="590"/>
      <c r="DQ15" s="594">
        <v>613481</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4710352</v>
      </c>
      <c r="S16" s="589"/>
      <c r="T16" s="589"/>
      <c r="U16" s="589"/>
      <c r="V16" s="589"/>
      <c r="W16" s="589"/>
      <c r="X16" s="589"/>
      <c r="Y16" s="590"/>
      <c r="Z16" s="641">
        <v>46.3</v>
      </c>
      <c r="AA16" s="641"/>
      <c r="AB16" s="641"/>
      <c r="AC16" s="641"/>
      <c r="AD16" s="642">
        <v>4104358</v>
      </c>
      <c r="AE16" s="642"/>
      <c r="AF16" s="642"/>
      <c r="AG16" s="642"/>
      <c r="AH16" s="642"/>
      <c r="AI16" s="642"/>
      <c r="AJ16" s="642"/>
      <c r="AK16" s="642"/>
      <c r="AL16" s="611">
        <v>72.3</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12205</v>
      </c>
      <c r="CS16" s="589"/>
      <c r="CT16" s="589"/>
      <c r="CU16" s="589"/>
      <c r="CV16" s="589"/>
      <c r="CW16" s="589"/>
      <c r="CX16" s="589"/>
      <c r="CY16" s="590"/>
      <c r="CZ16" s="641">
        <v>0.1</v>
      </c>
      <c r="DA16" s="641"/>
      <c r="DB16" s="641"/>
      <c r="DC16" s="641"/>
      <c r="DD16" s="594" t="s">
        <v>219</v>
      </c>
      <c r="DE16" s="589"/>
      <c r="DF16" s="589"/>
      <c r="DG16" s="589"/>
      <c r="DH16" s="589"/>
      <c r="DI16" s="589"/>
      <c r="DJ16" s="589"/>
      <c r="DK16" s="589"/>
      <c r="DL16" s="589"/>
      <c r="DM16" s="589"/>
      <c r="DN16" s="589"/>
      <c r="DO16" s="589"/>
      <c r="DP16" s="590"/>
      <c r="DQ16" s="594">
        <v>10905</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4104358</v>
      </c>
      <c r="S17" s="589"/>
      <c r="T17" s="589"/>
      <c r="U17" s="589"/>
      <c r="V17" s="589"/>
      <c r="W17" s="589"/>
      <c r="X17" s="589"/>
      <c r="Y17" s="590"/>
      <c r="Z17" s="641">
        <v>40.4</v>
      </c>
      <c r="AA17" s="641"/>
      <c r="AB17" s="641"/>
      <c r="AC17" s="641"/>
      <c r="AD17" s="642">
        <v>4104358</v>
      </c>
      <c r="AE17" s="642"/>
      <c r="AF17" s="642"/>
      <c r="AG17" s="642"/>
      <c r="AH17" s="642"/>
      <c r="AI17" s="642"/>
      <c r="AJ17" s="642"/>
      <c r="AK17" s="642"/>
      <c r="AL17" s="611">
        <v>72.3</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1691379</v>
      </c>
      <c r="CS17" s="589"/>
      <c r="CT17" s="589"/>
      <c r="CU17" s="589"/>
      <c r="CV17" s="589"/>
      <c r="CW17" s="589"/>
      <c r="CX17" s="589"/>
      <c r="CY17" s="590"/>
      <c r="CZ17" s="641">
        <v>17.2</v>
      </c>
      <c r="DA17" s="641"/>
      <c r="DB17" s="641"/>
      <c r="DC17" s="641"/>
      <c r="DD17" s="594" t="s">
        <v>219</v>
      </c>
      <c r="DE17" s="589"/>
      <c r="DF17" s="589"/>
      <c r="DG17" s="589"/>
      <c r="DH17" s="589"/>
      <c r="DI17" s="589"/>
      <c r="DJ17" s="589"/>
      <c r="DK17" s="589"/>
      <c r="DL17" s="589"/>
      <c r="DM17" s="589"/>
      <c r="DN17" s="589"/>
      <c r="DO17" s="589"/>
      <c r="DP17" s="590"/>
      <c r="DQ17" s="594">
        <v>1634343</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605994</v>
      </c>
      <c r="S18" s="589"/>
      <c r="T18" s="589"/>
      <c r="U18" s="589"/>
      <c r="V18" s="589"/>
      <c r="W18" s="589"/>
      <c r="X18" s="589"/>
      <c r="Y18" s="590"/>
      <c r="Z18" s="641">
        <v>6</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v>5584</v>
      </c>
      <c r="CS18" s="589"/>
      <c r="CT18" s="589"/>
      <c r="CU18" s="589"/>
      <c r="CV18" s="589"/>
      <c r="CW18" s="589"/>
      <c r="CX18" s="589"/>
      <c r="CY18" s="590"/>
      <c r="CZ18" s="641">
        <v>0.1</v>
      </c>
      <c r="DA18" s="641"/>
      <c r="DB18" s="641"/>
      <c r="DC18" s="641"/>
      <c r="DD18" s="594" t="s">
        <v>219</v>
      </c>
      <c r="DE18" s="589"/>
      <c r="DF18" s="589"/>
      <c r="DG18" s="589"/>
      <c r="DH18" s="589"/>
      <c r="DI18" s="589"/>
      <c r="DJ18" s="589"/>
      <c r="DK18" s="589"/>
      <c r="DL18" s="589"/>
      <c r="DM18" s="589"/>
      <c r="DN18" s="589"/>
      <c r="DO18" s="589"/>
      <c r="DP18" s="590"/>
      <c r="DQ18" s="594">
        <v>5584</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10057</v>
      </c>
      <c r="BH19" s="589"/>
      <c r="BI19" s="589"/>
      <c r="BJ19" s="589"/>
      <c r="BK19" s="589"/>
      <c r="BL19" s="589"/>
      <c r="BM19" s="589"/>
      <c r="BN19" s="590"/>
      <c r="BO19" s="641">
        <v>0.8</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6257648</v>
      </c>
      <c r="S20" s="589"/>
      <c r="T20" s="589"/>
      <c r="U20" s="589"/>
      <c r="V20" s="589"/>
      <c r="W20" s="589"/>
      <c r="X20" s="589"/>
      <c r="Y20" s="590"/>
      <c r="Z20" s="641">
        <v>61.5</v>
      </c>
      <c r="AA20" s="641"/>
      <c r="AB20" s="641"/>
      <c r="AC20" s="641"/>
      <c r="AD20" s="642">
        <v>5651654</v>
      </c>
      <c r="AE20" s="642"/>
      <c r="AF20" s="642"/>
      <c r="AG20" s="642"/>
      <c r="AH20" s="642"/>
      <c r="AI20" s="642"/>
      <c r="AJ20" s="642"/>
      <c r="AK20" s="642"/>
      <c r="AL20" s="611">
        <v>99.6</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10057</v>
      </c>
      <c r="BH20" s="589"/>
      <c r="BI20" s="589"/>
      <c r="BJ20" s="589"/>
      <c r="BK20" s="589"/>
      <c r="BL20" s="589"/>
      <c r="BM20" s="589"/>
      <c r="BN20" s="590"/>
      <c r="BO20" s="641">
        <v>0.8</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9817059</v>
      </c>
      <c r="CS20" s="589"/>
      <c r="CT20" s="589"/>
      <c r="CU20" s="589"/>
      <c r="CV20" s="589"/>
      <c r="CW20" s="589"/>
      <c r="CX20" s="589"/>
      <c r="CY20" s="590"/>
      <c r="CZ20" s="641">
        <v>100</v>
      </c>
      <c r="DA20" s="641"/>
      <c r="DB20" s="641"/>
      <c r="DC20" s="641"/>
      <c r="DD20" s="594">
        <v>1123269</v>
      </c>
      <c r="DE20" s="589"/>
      <c r="DF20" s="589"/>
      <c r="DG20" s="589"/>
      <c r="DH20" s="589"/>
      <c r="DI20" s="589"/>
      <c r="DJ20" s="589"/>
      <c r="DK20" s="589"/>
      <c r="DL20" s="589"/>
      <c r="DM20" s="589"/>
      <c r="DN20" s="589"/>
      <c r="DO20" s="589"/>
      <c r="DP20" s="590"/>
      <c r="DQ20" s="594">
        <v>6935809</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1530</v>
      </c>
      <c r="S21" s="589"/>
      <c r="T21" s="589"/>
      <c r="U21" s="589"/>
      <c r="V21" s="589"/>
      <c r="W21" s="589"/>
      <c r="X21" s="589"/>
      <c r="Y21" s="590"/>
      <c r="Z21" s="641">
        <v>0</v>
      </c>
      <c r="AA21" s="641"/>
      <c r="AB21" s="641"/>
      <c r="AC21" s="641"/>
      <c r="AD21" s="642">
        <v>1530</v>
      </c>
      <c r="AE21" s="642"/>
      <c r="AF21" s="642"/>
      <c r="AG21" s="642"/>
      <c r="AH21" s="642"/>
      <c r="AI21" s="642"/>
      <c r="AJ21" s="642"/>
      <c r="AK21" s="642"/>
      <c r="AL21" s="611">
        <v>0</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v>10057</v>
      </c>
      <c r="BH21" s="589"/>
      <c r="BI21" s="589"/>
      <c r="BJ21" s="589"/>
      <c r="BK21" s="589"/>
      <c r="BL21" s="589"/>
      <c r="BM21" s="589"/>
      <c r="BN21" s="590"/>
      <c r="BO21" s="641">
        <v>0.8</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53799</v>
      </c>
      <c r="S22" s="589"/>
      <c r="T22" s="589"/>
      <c r="U22" s="589"/>
      <c r="V22" s="589"/>
      <c r="W22" s="589"/>
      <c r="X22" s="589"/>
      <c r="Y22" s="590"/>
      <c r="Z22" s="641">
        <v>0.5</v>
      </c>
      <c r="AA22" s="641"/>
      <c r="AB22" s="641"/>
      <c r="AC22" s="641"/>
      <c r="AD22" s="642" t="s">
        <v>219</v>
      </c>
      <c r="AE22" s="642"/>
      <c r="AF22" s="642"/>
      <c r="AG22" s="642"/>
      <c r="AH22" s="642"/>
      <c r="AI22" s="642"/>
      <c r="AJ22" s="642"/>
      <c r="AK22" s="642"/>
      <c r="AL22" s="611" t="s">
        <v>219</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275812</v>
      </c>
      <c r="S23" s="589"/>
      <c r="T23" s="589"/>
      <c r="U23" s="589"/>
      <c r="V23" s="589"/>
      <c r="W23" s="589"/>
      <c r="X23" s="589"/>
      <c r="Y23" s="590"/>
      <c r="Z23" s="641">
        <v>2.7</v>
      </c>
      <c r="AA23" s="641"/>
      <c r="AB23" s="641"/>
      <c r="AC23" s="641"/>
      <c r="AD23" s="642">
        <v>1158</v>
      </c>
      <c r="AE23" s="642"/>
      <c r="AF23" s="642"/>
      <c r="AG23" s="642"/>
      <c r="AH23" s="642"/>
      <c r="AI23" s="642"/>
      <c r="AJ23" s="642"/>
      <c r="AK23" s="642"/>
      <c r="AL23" s="611">
        <v>0</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45940</v>
      </c>
      <c r="S24" s="589"/>
      <c r="T24" s="589"/>
      <c r="U24" s="589"/>
      <c r="V24" s="589"/>
      <c r="W24" s="589"/>
      <c r="X24" s="589"/>
      <c r="Y24" s="590"/>
      <c r="Z24" s="641">
        <v>0.5</v>
      </c>
      <c r="AA24" s="641"/>
      <c r="AB24" s="641"/>
      <c r="AC24" s="641"/>
      <c r="AD24" s="642" t="s">
        <v>219</v>
      </c>
      <c r="AE24" s="642"/>
      <c r="AF24" s="642"/>
      <c r="AG24" s="642"/>
      <c r="AH24" s="642"/>
      <c r="AI24" s="642"/>
      <c r="AJ24" s="642"/>
      <c r="AK24" s="642"/>
      <c r="AL24" s="611" t="s">
        <v>219</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4551517</v>
      </c>
      <c r="CS24" s="639"/>
      <c r="CT24" s="639"/>
      <c r="CU24" s="639"/>
      <c r="CV24" s="639"/>
      <c r="CW24" s="639"/>
      <c r="CX24" s="639"/>
      <c r="CY24" s="686"/>
      <c r="CZ24" s="690">
        <v>46.4</v>
      </c>
      <c r="DA24" s="691"/>
      <c r="DB24" s="691"/>
      <c r="DC24" s="692"/>
      <c r="DD24" s="685">
        <v>3410988</v>
      </c>
      <c r="DE24" s="639"/>
      <c r="DF24" s="639"/>
      <c r="DG24" s="639"/>
      <c r="DH24" s="639"/>
      <c r="DI24" s="639"/>
      <c r="DJ24" s="639"/>
      <c r="DK24" s="686"/>
      <c r="DL24" s="685">
        <v>3257087</v>
      </c>
      <c r="DM24" s="639"/>
      <c r="DN24" s="639"/>
      <c r="DO24" s="639"/>
      <c r="DP24" s="639"/>
      <c r="DQ24" s="639"/>
      <c r="DR24" s="639"/>
      <c r="DS24" s="639"/>
      <c r="DT24" s="639"/>
      <c r="DU24" s="639"/>
      <c r="DV24" s="686"/>
      <c r="DW24" s="687">
        <v>54.4</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964779</v>
      </c>
      <c r="S25" s="589"/>
      <c r="T25" s="589"/>
      <c r="U25" s="589"/>
      <c r="V25" s="589"/>
      <c r="W25" s="589"/>
      <c r="X25" s="589"/>
      <c r="Y25" s="590"/>
      <c r="Z25" s="641">
        <v>9.5</v>
      </c>
      <c r="AA25" s="641"/>
      <c r="AB25" s="641"/>
      <c r="AC25" s="641"/>
      <c r="AD25" s="642" t="s">
        <v>219</v>
      </c>
      <c r="AE25" s="642"/>
      <c r="AF25" s="642"/>
      <c r="AG25" s="642"/>
      <c r="AH25" s="642"/>
      <c r="AI25" s="642"/>
      <c r="AJ25" s="642"/>
      <c r="AK25" s="642"/>
      <c r="AL25" s="611" t="s">
        <v>219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1470191</v>
      </c>
      <c r="CS25" s="607"/>
      <c r="CT25" s="607"/>
      <c r="CU25" s="607"/>
      <c r="CV25" s="607"/>
      <c r="CW25" s="607"/>
      <c r="CX25" s="607"/>
      <c r="CY25" s="608"/>
      <c r="CZ25" s="591">
        <v>15</v>
      </c>
      <c r="DA25" s="609"/>
      <c r="DB25" s="609"/>
      <c r="DC25" s="610"/>
      <c r="DD25" s="594">
        <v>1403256</v>
      </c>
      <c r="DE25" s="607"/>
      <c r="DF25" s="607"/>
      <c r="DG25" s="607"/>
      <c r="DH25" s="607"/>
      <c r="DI25" s="607"/>
      <c r="DJ25" s="607"/>
      <c r="DK25" s="608"/>
      <c r="DL25" s="594">
        <v>1376868</v>
      </c>
      <c r="DM25" s="607"/>
      <c r="DN25" s="607"/>
      <c r="DO25" s="607"/>
      <c r="DP25" s="607"/>
      <c r="DQ25" s="607"/>
      <c r="DR25" s="607"/>
      <c r="DS25" s="607"/>
      <c r="DT25" s="607"/>
      <c r="DU25" s="607"/>
      <c r="DV25" s="608"/>
      <c r="DW25" s="611">
        <v>23</v>
      </c>
      <c r="DX25" s="612"/>
      <c r="DY25" s="612"/>
      <c r="DZ25" s="612"/>
      <c r="EA25" s="612"/>
      <c r="EB25" s="612"/>
      <c r="EC25" s="613"/>
    </row>
    <row r="26" spans="2:133" ht="11.25" customHeight="1" x14ac:dyDescent="0.15">
      <c r="B26" s="679" t="s">
        <v>275</v>
      </c>
      <c r="C26" s="680"/>
      <c r="D26" s="680"/>
      <c r="E26" s="680"/>
      <c r="F26" s="680"/>
      <c r="G26" s="680"/>
      <c r="H26" s="680"/>
      <c r="I26" s="680"/>
      <c r="J26" s="680"/>
      <c r="K26" s="680"/>
      <c r="L26" s="680"/>
      <c r="M26" s="680"/>
      <c r="N26" s="680"/>
      <c r="O26" s="680"/>
      <c r="P26" s="680"/>
      <c r="Q26" s="681"/>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857850</v>
      </c>
      <c r="CS26" s="589"/>
      <c r="CT26" s="589"/>
      <c r="CU26" s="589"/>
      <c r="CV26" s="589"/>
      <c r="CW26" s="589"/>
      <c r="CX26" s="589"/>
      <c r="CY26" s="590"/>
      <c r="CZ26" s="591">
        <v>8.6999999999999993</v>
      </c>
      <c r="DA26" s="609"/>
      <c r="DB26" s="609"/>
      <c r="DC26" s="610"/>
      <c r="DD26" s="594">
        <v>815967</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495846</v>
      </c>
      <c r="S27" s="589"/>
      <c r="T27" s="589"/>
      <c r="U27" s="589"/>
      <c r="V27" s="589"/>
      <c r="W27" s="589"/>
      <c r="X27" s="589"/>
      <c r="Y27" s="590"/>
      <c r="Z27" s="641">
        <v>4.9000000000000004</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1309914</v>
      </c>
      <c r="BH27" s="589"/>
      <c r="BI27" s="589"/>
      <c r="BJ27" s="589"/>
      <c r="BK27" s="589"/>
      <c r="BL27" s="589"/>
      <c r="BM27" s="589"/>
      <c r="BN27" s="590"/>
      <c r="BO27" s="641">
        <v>100</v>
      </c>
      <c r="BP27" s="641"/>
      <c r="BQ27" s="641"/>
      <c r="BR27" s="641"/>
      <c r="BS27" s="594" t="s">
        <v>219</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1389947</v>
      </c>
      <c r="CS27" s="607"/>
      <c r="CT27" s="607"/>
      <c r="CU27" s="607"/>
      <c r="CV27" s="607"/>
      <c r="CW27" s="607"/>
      <c r="CX27" s="607"/>
      <c r="CY27" s="608"/>
      <c r="CZ27" s="591">
        <v>14.2</v>
      </c>
      <c r="DA27" s="609"/>
      <c r="DB27" s="609"/>
      <c r="DC27" s="610"/>
      <c r="DD27" s="594">
        <v>373389</v>
      </c>
      <c r="DE27" s="607"/>
      <c r="DF27" s="607"/>
      <c r="DG27" s="607"/>
      <c r="DH27" s="607"/>
      <c r="DI27" s="607"/>
      <c r="DJ27" s="607"/>
      <c r="DK27" s="608"/>
      <c r="DL27" s="594">
        <v>245876</v>
      </c>
      <c r="DM27" s="607"/>
      <c r="DN27" s="607"/>
      <c r="DO27" s="607"/>
      <c r="DP27" s="607"/>
      <c r="DQ27" s="607"/>
      <c r="DR27" s="607"/>
      <c r="DS27" s="607"/>
      <c r="DT27" s="607"/>
      <c r="DU27" s="607"/>
      <c r="DV27" s="608"/>
      <c r="DW27" s="611">
        <v>4.0999999999999996</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82085</v>
      </c>
      <c r="S28" s="589"/>
      <c r="T28" s="589"/>
      <c r="U28" s="589"/>
      <c r="V28" s="589"/>
      <c r="W28" s="589"/>
      <c r="X28" s="589"/>
      <c r="Y28" s="590"/>
      <c r="Z28" s="641">
        <v>0.8</v>
      </c>
      <c r="AA28" s="641"/>
      <c r="AB28" s="641"/>
      <c r="AC28" s="641"/>
      <c r="AD28" s="642">
        <v>18721</v>
      </c>
      <c r="AE28" s="642"/>
      <c r="AF28" s="642"/>
      <c r="AG28" s="642"/>
      <c r="AH28" s="642"/>
      <c r="AI28" s="642"/>
      <c r="AJ28" s="642"/>
      <c r="AK28" s="642"/>
      <c r="AL28" s="611">
        <v>0.3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1691379</v>
      </c>
      <c r="CS28" s="589"/>
      <c r="CT28" s="589"/>
      <c r="CU28" s="589"/>
      <c r="CV28" s="589"/>
      <c r="CW28" s="589"/>
      <c r="CX28" s="589"/>
      <c r="CY28" s="590"/>
      <c r="CZ28" s="591">
        <v>17.2</v>
      </c>
      <c r="DA28" s="609"/>
      <c r="DB28" s="609"/>
      <c r="DC28" s="610"/>
      <c r="DD28" s="594">
        <v>1634343</v>
      </c>
      <c r="DE28" s="589"/>
      <c r="DF28" s="589"/>
      <c r="DG28" s="589"/>
      <c r="DH28" s="589"/>
      <c r="DI28" s="589"/>
      <c r="DJ28" s="589"/>
      <c r="DK28" s="590"/>
      <c r="DL28" s="594">
        <v>1634343</v>
      </c>
      <c r="DM28" s="589"/>
      <c r="DN28" s="589"/>
      <c r="DO28" s="589"/>
      <c r="DP28" s="589"/>
      <c r="DQ28" s="589"/>
      <c r="DR28" s="589"/>
      <c r="DS28" s="589"/>
      <c r="DT28" s="589"/>
      <c r="DU28" s="589"/>
      <c r="DV28" s="590"/>
      <c r="DW28" s="611">
        <v>27.3</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28961</v>
      </c>
      <c r="S29" s="589"/>
      <c r="T29" s="589"/>
      <c r="U29" s="589"/>
      <c r="V29" s="589"/>
      <c r="W29" s="589"/>
      <c r="X29" s="589"/>
      <c r="Y29" s="590"/>
      <c r="Z29" s="641">
        <v>0.3</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1691280</v>
      </c>
      <c r="CS29" s="607"/>
      <c r="CT29" s="607"/>
      <c r="CU29" s="607"/>
      <c r="CV29" s="607"/>
      <c r="CW29" s="607"/>
      <c r="CX29" s="607"/>
      <c r="CY29" s="608"/>
      <c r="CZ29" s="591">
        <v>17.2</v>
      </c>
      <c r="DA29" s="609"/>
      <c r="DB29" s="609"/>
      <c r="DC29" s="610"/>
      <c r="DD29" s="594">
        <v>1634244</v>
      </c>
      <c r="DE29" s="607"/>
      <c r="DF29" s="607"/>
      <c r="DG29" s="607"/>
      <c r="DH29" s="607"/>
      <c r="DI29" s="607"/>
      <c r="DJ29" s="607"/>
      <c r="DK29" s="608"/>
      <c r="DL29" s="594">
        <v>1634244</v>
      </c>
      <c r="DM29" s="607"/>
      <c r="DN29" s="607"/>
      <c r="DO29" s="607"/>
      <c r="DP29" s="607"/>
      <c r="DQ29" s="607"/>
      <c r="DR29" s="607"/>
      <c r="DS29" s="607"/>
      <c r="DT29" s="607"/>
      <c r="DU29" s="607"/>
      <c r="DV29" s="608"/>
      <c r="DW29" s="611">
        <v>27.3</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194956</v>
      </c>
      <c r="S30" s="589"/>
      <c r="T30" s="589"/>
      <c r="U30" s="589"/>
      <c r="V30" s="589"/>
      <c r="W30" s="589"/>
      <c r="X30" s="589"/>
      <c r="Y30" s="590"/>
      <c r="Z30" s="641">
        <v>1.9</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98.1</v>
      </c>
      <c r="BH30" s="655"/>
      <c r="BI30" s="655"/>
      <c r="BJ30" s="655"/>
      <c r="BK30" s="655"/>
      <c r="BL30" s="655"/>
      <c r="BM30" s="656">
        <v>91.2</v>
      </c>
      <c r="BN30" s="655"/>
      <c r="BO30" s="655"/>
      <c r="BP30" s="655"/>
      <c r="BQ30" s="657"/>
      <c r="BR30" s="654">
        <v>98.1</v>
      </c>
      <c r="BS30" s="655"/>
      <c r="BT30" s="655"/>
      <c r="BU30" s="655"/>
      <c r="BV30" s="655"/>
      <c r="BW30" s="655"/>
      <c r="BX30" s="656">
        <v>90.9</v>
      </c>
      <c r="BY30" s="655"/>
      <c r="BZ30" s="655"/>
      <c r="CA30" s="655"/>
      <c r="CB30" s="657"/>
      <c r="CD30" s="660"/>
      <c r="CE30" s="661"/>
      <c r="CF30" s="625" t="s">
        <v>291</v>
      </c>
      <c r="CG30" s="622"/>
      <c r="CH30" s="622"/>
      <c r="CI30" s="622"/>
      <c r="CJ30" s="622"/>
      <c r="CK30" s="622"/>
      <c r="CL30" s="622"/>
      <c r="CM30" s="622"/>
      <c r="CN30" s="622"/>
      <c r="CO30" s="622"/>
      <c r="CP30" s="622"/>
      <c r="CQ30" s="623"/>
      <c r="CR30" s="588">
        <v>1505152</v>
      </c>
      <c r="CS30" s="589"/>
      <c r="CT30" s="589"/>
      <c r="CU30" s="589"/>
      <c r="CV30" s="589"/>
      <c r="CW30" s="589"/>
      <c r="CX30" s="589"/>
      <c r="CY30" s="590"/>
      <c r="CZ30" s="591">
        <v>15.3</v>
      </c>
      <c r="DA30" s="609"/>
      <c r="DB30" s="609"/>
      <c r="DC30" s="610"/>
      <c r="DD30" s="594">
        <v>1455819</v>
      </c>
      <c r="DE30" s="589"/>
      <c r="DF30" s="589"/>
      <c r="DG30" s="589"/>
      <c r="DH30" s="589"/>
      <c r="DI30" s="589"/>
      <c r="DJ30" s="589"/>
      <c r="DK30" s="590"/>
      <c r="DL30" s="594">
        <v>1455819</v>
      </c>
      <c r="DM30" s="589"/>
      <c r="DN30" s="589"/>
      <c r="DO30" s="589"/>
      <c r="DP30" s="589"/>
      <c r="DQ30" s="589"/>
      <c r="DR30" s="589"/>
      <c r="DS30" s="589"/>
      <c r="DT30" s="589"/>
      <c r="DU30" s="589"/>
      <c r="DV30" s="590"/>
      <c r="DW30" s="611">
        <v>24.3</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415443</v>
      </c>
      <c r="S31" s="589"/>
      <c r="T31" s="589"/>
      <c r="U31" s="589"/>
      <c r="V31" s="589"/>
      <c r="W31" s="589"/>
      <c r="X31" s="589"/>
      <c r="Y31" s="590"/>
      <c r="Z31" s="641">
        <v>4.0999999999999996</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98.1</v>
      </c>
      <c r="BH31" s="607"/>
      <c r="BI31" s="607"/>
      <c r="BJ31" s="607"/>
      <c r="BK31" s="607"/>
      <c r="BL31" s="607"/>
      <c r="BM31" s="643">
        <v>92</v>
      </c>
      <c r="BN31" s="653"/>
      <c r="BO31" s="653"/>
      <c r="BP31" s="653"/>
      <c r="BQ31" s="617"/>
      <c r="BR31" s="652">
        <v>98.3</v>
      </c>
      <c r="BS31" s="607"/>
      <c r="BT31" s="607"/>
      <c r="BU31" s="607"/>
      <c r="BV31" s="607"/>
      <c r="BW31" s="607"/>
      <c r="BX31" s="643">
        <v>92.2</v>
      </c>
      <c r="BY31" s="653"/>
      <c r="BZ31" s="653"/>
      <c r="CA31" s="653"/>
      <c r="CB31" s="617"/>
      <c r="CD31" s="660"/>
      <c r="CE31" s="661"/>
      <c r="CF31" s="625" t="s">
        <v>295</v>
      </c>
      <c r="CG31" s="622"/>
      <c r="CH31" s="622"/>
      <c r="CI31" s="622"/>
      <c r="CJ31" s="622"/>
      <c r="CK31" s="622"/>
      <c r="CL31" s="622"/>
      <c r="CM31" s="622"/>
      <c r="CN31" s="622"/>
      <c r="CO31" s="622"/>
      <c r="CP31" s="622"/>
      <c r="CQ31" s="623"/>
      <c r="CR31" s="588">
        <v>186128</v>
      </c>
      <c r="CS31" s="607"/>
      <c r="CT31" s="607"/>
      <c r="CU31" s="607"/>
      <c r="CV31" s="607"/>
      <c r="CW31" s="607"/>
      <c r="CX31" s="607"/>
      <c r="CY31" s="608"/>
      <c r="CZ31" s="591">
        <v>1.9</v>
      </c>
      <c r="DA31" s="609"/>
      <c r="DB31" s="609"/>
      <c r="DC31" s="610"/>
      <c r="DD31" s="594">
        <v>178425</v>
      </c>
      <c r="DE31" s="607"/>
      <c r="DF31" s="607"/>
      <c r="DG31" s="607"/>
      <c r="DH31" s="607"/>
      <c r="DI31" s="607"/>
      <c r="DJ31" s="607"/>
      <c r="DK31" s="608"/>
      <c r="DL31" s="594">
        <v>178425</v>
      </c>
      <c r="DM31" s="607"/>
      <c r="DN31" s="607"/>
      <c r="DO31" s="607"/>
      <c r="DP31" s="607"/>
      <c r="DQ31" s="607"/>
      <c r="DR31" s="607"/>
      <c r="DS31" s="607"/>
      <c r="DT31" s="607"/>
      <c r="DU31" s="607"/>
      <c r="DV31" s="608"/>
      <c r="DW31" s="611">
        <v>3</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135156</v>
      </c>
      <c r="S32" s="589"/>
      <c r="T32" s="589"/>
      <c r="U32" s="589"/>
      <c r="V32" s="589"/>
      <c r="W32" s="589"/>
      <c r="X32" s="589"/>
      <c r="Y32" s="590"/>
      <c r="Z32" s="641">
        <v>1.3</v>
      </c>
      <c r="AA32" s="641"/>
      <c r="AB32" s="641"/>
      <c r="AC32" s="641"/>
      <c r="AD32" s="642">
        <v>12</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97.8</v>
      </c>
      <c r="BH32" s="573"/>
      <c r="BI32" s="573"/>
      <c r="BJ32" s="573"/>
      <c r="BK32" s="573"/>
      <c r="BL32" s="573"/>
      <c r="BM32" s="636">
        <v>88.7</v>
      </c>
      <c r="BN32" s="573"/>
      <c r="BO32" s="573"/>
      <c r="BP32" s="573"/>
      <c r="BQ32" s="630"/>
      <c r="BR32" s="651">
        <v>97.6</v>
      </c>
      <c r="BS32" s="573"/>
      <c r="BT32" s="573"/>
      <c r="BU32" s="573"/>
      <c r="BV32" s="573"/>
      <c r="BW32" s="573"/>
      <c r="BX32" s="636">
        <v>87.8</v>
      </c>
      <c r="BY32" s="573"/>
      <c r="BZ32" s="573"/>
      <c r="CA32" s="573"/>
      <c r="CB32" s="630"/>
      <c r="CD32" s="662"/>
      <c r="CE32" s="663"/>
      <c r="CF32" s="625" t="s">
        <v>298</v>
      </c>
      <c r="CG32" s="622"/>
      <c r="CH32" s="622"/>
      <c r="CI32" s="622"/>
      <c r="CJ32" s="622"/>
      <c r="CK32" s="622"/>
      <c r="CL32" s="622"/>
      <c r="CM32" s="622"/>
      <c r="CN32" s="622"/>
      <c r="CO32" s="622"/>
      <c r="CP32" s="622"/>
      <c r="CQ32" s="623"/>
      <c r="CR32" s="588">
        <v>99</v>
      </c>
      <c r="CS32" s="589"/>
      <c r="CT32" s="589"/>
      <c r="CU32" s="589"/>
      <c r="CV32" s="589"/>
      <c r="CW32" s="589"/>
      <c r="CX32" s="589"/>
      <c r="CY32" s="590"/>
      <c r="CZ32" s="591">
        <v>0</v>
      </c>
      <c r="DA32" s="609"/>
      <c r="DB32" s="609"/>
      <c r="DC32" s="610"/>
      <c r="DD32" s="594">
        <v>99</v>
      </c>
      <c r="DE32" s="589"/>
      <c r="DF32" s="589"/>
      <c r="DG32" s="589"/>
      <c r="DH32" s="589"/>
      <c r="DI32" s="589"/>
      <c r="DJ32" s="589"/>
      <c r="DK32" s="590"/>
      <c r="DL32" s="594">
        <v>99</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1217306</v>
      </c>
      <c r="S33" s="589"/>
      <c r="T33" s="589"/>
      <c r="U33" s="589"/>
      <c r="V33" s="589"/>
      <c r="W33" s="589"/>
      <c r="X33" s="589"/>
      <c r="Y33" s="590"/>
      <c r="Z33" s="641">
        <v>12</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4130068</v>
      </c>
      <c r="CS33" s="607"/>
      <c r="CT33" s="607"/>
      <c r="CU33" s="607"/>
      <c r="CV33" s="607"/>
      <c r="CW33" s="607"/>
      <c r="CX33" s="607"/>
      <c r="CY33" s="608"/>
      <c r="CZ33" s="591">
        <v>42.1</v>
      </c>
      <c r="DA33" s="609"/>
      <c r="DB33" s="609"/>
      <c r="DC33" s="610"/>
      <c r="DD33" s="594">
        <v>3204371</v>
      </c>
      <c r="DE33" s="607"/>
      <c r="DF33" s="607"/>
      <c r="DG33" s="607"/>
      <c r="DH33" s="607"/>
      <c r="DI33" s="607"/>
      <c r="DJ33" s="607"/>
      <c r="DK33" s="608"/>
      <c r="DL33" s="594">
        <v>2354214</v>
      </c>
      <c r="DM33" s="607"/>
      <c r="DN33" s="607"/>
      <c r="DO33" s="607"/>
      <c r="DP33" s="607"/>
      <c r="DQ33" s="607"/>
      <c r="DR33" s="607"/>
      <c r="DS33" s="607"/>
      <c r="DT33" s="607"/>
      <c r="DU33" s="607"/>
      <c r="DV33" s="608"/>
      <c r="DW33" s="611">
        <v>39.299999999999997</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1596188</v>
      </c>
      <c r="CS34" s="589"/>
      <c r="CT34" s="589"/>
      <c r="CU34" s="589"/>
      <c r="CV34" s="589"/>
      <c r="CW34" s="589"/>
      <c r="CX34" s="589"/>
      <c r="CY34" s="590"/>
      <c r="CZ34" s="591">
        <v>16.3</v>
      </c>
      <c r="DA34" s="609"/>
      <c r="DB34" s="609"/>
      <c r="DC34" s="610"/>
      <c r="DD34" s="594">
        <v>1208591</v>
      </c>
      <c r="DE34" s="589"/>
      <c r="DF34" s="589"/>
      <c r="DG34" s="589"/>
      <c r="DH34" s="589"/>
      <c r="DI34" s="589"/>
      <c r="DJ34" s="589"/>
      <c r="DK34" s="590"/>
      <c r="DL34" s="594">
        <v>1169293</v>
      </c>
      <c r="DM34" s="589"/>
      <c r="DN34" s="589"/>
      <c r="DO34" s="589"/>
      <c r="DP34" s="589"/>
      <c r="DQ34" s="589"/>
      <c r="DR34" s="589"/>
      <c r="DS34" s="589"/>
      <c r="DT34" s="589"/>
      <c r="DU34" s="589"/>
      <c r="DV34" s="590"/>
      <c r="DW34" s="611">
        <v>19.5</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318406</v>
      </c>
      <c r="S35" s="589"/>
      <c r="T35" s="589"/>
      <c r="U35" s="589"/>
      <c r="V35" s="589"/>
      <c r="W35" s="589"/>
      <c r="X35" s="589"/>
      <c r="Y35" s="590"/>
      <c r="Z35" s="641">
        <v>3.1</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1012350</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t="s">
        <v>207</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27618</v>
      </c>
      <c r="CS35" s="607"/>
      <c r="CT35" s="607"/>
      <c r="CU35" s="607"/>
      <c r="CV35" s="607"/>
      <c r="CW35" s="607"/>
      <c r="CX35" s="607"/>
      <c r="CY35" s="608"/>
      <c r="CZ35" s="591">
        <v>0.3</v>
      </c>
      <c r="DA35" s="609"/>
      <c r="DB35" s="609"/>
      <c r="DC35" s="610"/>
      <c r="DD35" s="594">
        <v>16765</v>
      </c>
      <c r="DE35" s="607"/>
      <c r="DF35" s="607"/>
      <c r="DG35" s="607"/>
      <c r="DH35" s="607"/>
      <c r="DI35" s="607"/>
      <c r="DJ35" s="607"/>
      <c r="DK35" s="608"/>
      <c r="DL35" s="594">
        <v>16765</v>
      </c>
      <c r="DM35" s="607"/>
      <c r="DN35" s="607"/>
      <c r="DO35" s="607"/>
      <c r="DP35" s="607"/>
      <c r="DQ35" s="607"/>
      <c r="DR35" s="607"/>
      <c r="DS35" s="607"/>
      <c r="DT35" s="607"/>
      <c r="DU35" s="607"/>
      <c r="DV35" s="608"/>
      <c r="DW35" s="611">
        <v>0.3</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10169261</v>
      </c>
      <c r="S36" s="629"/>
      <c r="T36" s="629"/>
      <c r="U36" s="629"/>
      <c r="V36" s="629"/>
      <c r="W36" s="629"/>
      <c r="X36" s="629"/>
      <c r="Y36" s="632"/>
      <c r="Z36" s="633">
        <v>100</v>
      </c>
      <c r="AA36" s="633"/>
      <c r="AB36" s="633"/>
      <c r="AC36" s="633"/>
      <c r="AD36" s="634">
        <v>5673075</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145936</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-45710</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1028622</v>
      </c>
      <c r="CS36" s="589"/>
      <c r="CT36" s="589"/>
      <c r="CU36" s="589"/>
      <c r="CV36" s="589"/>
      <c r="CW36" s="589"/>
      <c r="CX36" s="589"/>
      <c r="CY36" s="590"/>
      <c r="CZ36" s="591">
        <v>10.5</v>
      </c>
      <c r="DA36" s="609"/>
      <c r="DB36" s="609"/>
      <c r="DC36" s="610"/>
      <c r="DD36" s="594">
        <v>715116</v>
      </c>
      <c r="DE36" s="589"/>
      <c r="DF36" s="589"/>
      <c r="DG36" s="589"/>
      <c r="DH36" s="589"/>
      <c r="DI36" s="589"/>
      <c r="DJ36" s="589"/>
      <c r="DK36" s="590"/>
      <c r="DL36" s="594">
        <v>571809</v>
      </c>
      <c r="DM36" s="589"/>
      <c r="DN36" s="589"/>
      <c r="DO36" s="589"/>
      <c r="DP36" s="589"/>
      <c r="DQ36" s="589"/>
      <c r="DR36" s="589"/>
      <c r="DS36" s="589"/>
      <c r="DT36" s="589"/>
      <c r="DU36" s="589"/>
      <c r="DV36" s="590"/>
      <c r="DW36" s="611">
        <v>9.5</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26301</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2817</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430783</v>
      </c>
      <c r="CS37" s="607"/>
      <c r="CT37" s="607"/>
      <c r="CU37" s="607"/>
      <c r="CV37" s="607"/>
      <c r="CW37" s="607"/>
      <c r="CX37" s="607"/>
      <c r="CY37" s="608"/>
      <c r="CZ37" s="591">
        <v>4.4000000000000004</v>
      </c>
      <c r="DA37" s="609"/>
      <c r="DB37" s="609"/>
      <c r="DC37" s="610"/>
      <c r="DD37" s="594">
        <v>304901</v>
      </c>
      <c r="DE37" s="607"/>
      <c r="DF37" s="607"/>
      <c r="DG37" s="607"/>
      <c r="DH37" s="607"/>
      <c r="DI37" s="607"/>
      <c r="DJ37" s="607"/>
      <c r="DK37" s="608"/>
      <c r="DL37" s="594">
        <v>296080</v>
      </c>
      <c r="DM37" s="607"/>
      <c r="DN37" s="607"/>
      <c r="DO37" s="607"/>
      <c r="DP37" s="607"/>
      <c r="DQ37" s="607"/>
      <c r="DR37" s="607"/>
      <c r="DS37" s="607"/>
      <c r="DT37" s="607"/>
      <c r="DU37" s="607"/>
      <c r="DV37" s="608"/>
      <c r="DW37" s="611">
        <v>4.9000000000000004</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5584</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4749</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1012350</v>
      </c>
      <c r="CS38" s="589"/>
      <c r="CT38" s="589"/>
      <c r="CU38" s="589"/>
      <c r="CV38" s="589"/>
      <c r="CW38" s="589"/>
      <c r="CX38" s="589"/>
      <c r="CY38" s="590"/>
      <c r="CZ38" s="591">
        <v>10.3</v>
      </c>
      <c r="DA38" s="609"/>
      <c r="DB38" s="609"/>
      <c r="DC38" s="610"/>
      <c r="DD38" s="594">
        <v>890772</v>
      </c>
      <c r="DE38" s="589"/>
      <c r="DF38" s="589"/>
      <c r="DG38" s="589"/>
      <c r="DH38" s="589"/>
      <c r="DI38" s="589"/>
      <c r="DJ38" s="589"/>
      <c r="DK38" s="590"/>
      <c r="DL38" s="594">
        <v>596347</v>
      </c>
      <c r="DM38" s="589"/>
      <c r="DN38" s="589"/>
      <c r="DO38" s="589"/>
      <c r="DP38" s="589"/>
      <c r="DQ38" s="589"/>
      <c r="DR38" s="589"/>
      <c r="DS38" s="589"/>
      <c r="DT38" s="589"/>
      <c r="DU38" s="589"/>
      <c r="DV38" s="590"/>
      <c r="DW38" s="611">
        <v>10</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219</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71</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418888</v>
      </c>
      <c r="CS39" s="607"/>
      <c r="CT39" s="607"/>
      <c r="CU39" s="607"/>
      <c r="CV39" s="607"/>
      <c r="CW39" s="607"/>
      <c r="CX39" s="607"/>
      <c r="CY39" s="608"/>
      <c r="CZ39" s="591">
        <v>4.3</v>
      </c>
      <c r="DA39" s="609"/>
      <c r="DB39" s="609"/>
      <c r="DC39" s="610"/>
      <c r="DD39" s="594">
        <v>372775</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361185</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136</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46402</v>
      </c>
      <c r="CS40" s="589"/>
      <c r="CT40" s="589"/>
      <c r="CU40" s="589"/>
      <c r="CV40" s="589"/>
      <c r="CW40" s="589"/>
      <c r="CX40" s="589"/>
      <c r="CY40" s="590"/>
      <c r="CZ40" s="591">
        <v>0.5</v>
      </c>
      <c r="DA40" s="609"/>
      <c r="DB40" s="609"/>
      <c r="DC40" s="610"/>
      <c r="DD40" s="594">
        <v>352</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473344</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281</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207</v>
      </c>
      <c r="CS41" s="607"/>
      <c r="CT41" s="607"/>
      <c r="CU41" s="607"/>
      <c r="CV41" s="607"/>
      <c r="CW41" s="607"/>
      <c r="CX41" s="607"/>
      <c r="CY41" s="608"/>
      <c r="CZ41" s="591" t="s">
        <v>207</v>
      </c>
      <c r="DA41" s="609"/>
      <c r="DB41" s="609"/>
      <c r="DC41" s="610"/>
      <c r="DD41" s="594" t="s">
        <v>207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1135474</v>
      </c>
      <c r="CS42" s="589"/>
      <c r="CT42" s="589"/>
      <c r="CU42" s="589"/>
      <c r="CV42" s="589"/>
      <c r="CW42" s="589"/>
      <c r="CX42" s="589"/>
      <c r="CY42" s="590"/>
      <c r="CZ42" s="591">
        <v>11.6</v>
      </c>
      <c r="DA42" s="592"/>
      <c r="DB42" s="592"/>
      <c r="DC42" s="593"/>
      <c r="DD42" s="594">
        <v>320450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38199</v>
      </c>
      <c r="CS43" s="607"/>
      <c r="CT43" s="607"/>
      <c r="CU43" s="607"/>
      <c r="CV43" s="607"/>
      <c r="CW43" s="607"/>
      <c r="CX43" s="607"/>
      <c r="CY43" s="608"/>
      <c r="CZ43" s="591">
        <v>0.4</v>
      </c>
      <c r="DA43" s="609"/>
      <c r="DB43" s="609"/>
      <c r="DC43" s="610"/>
      <c r="DD43" s="594">
        <v>37828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333</v>
      </c>
      <c r="CD44" s="601" t="s">
        <v>286</v>
      </c>
      <c r="CE44" s="602"/>
      <c r="CF44" s="585" t="s">
        <v>334</v>
      </c>
      <c r="CG44" s="586"/>
      <c r="CH44" s="586"/>
      <c r="CI44" s="586"/>
      <c r="CJ44" s="586"/>
      <c r="CK44" s="586"/>
      <c r="CL44" s="586"/>
      <c r="CM44" s="586"/>
      <c r="CN44" s="586"/>
      <c r="CO44" s="586"/>
      <c r="CP44" s="586"/>
      <c r="CQ44" s="587"/>
      <c r="CR44" s="588">
        <v>1123269</v>
      </c>
      <c r="CS44" s="589"/>
      <c r="CT44" s="589"/>
      <c r="CU44" s="589"/>
      <c r="CV44" s="589"/>
      <c r="CW44" s="589"/>
      <c r="CX44" s="589"/>
      <c r="CY44" s="590"/>
      <c r="CZ44" s="591">
        <v>11.4</v>
      </c>
      <c r="DA44" s="592"/>
      <c r="DB44" s="592"/>
      <c r="DC44" s="593"/>
      <c r="DD44" s="594">
        <v>309545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335</v>
      </c>
      <c r="CG45" s="586"/>
      <c r="CH45" s="586"/>
      <c r="CI45" s="586"/>
      <c r="CJ45" s="586"/>
      <c r="CK45" s="586"/>
      <c r="CL45" s="586"/>
      <c r="CM45" s="586"/>
      <c r="CN45" s="586"/>
      <c r="CO45" s="586"/>
      <c r="CP45" s="586"/>
      <c r="CQ45" s="587"/>
      <c r="CR45" s="588">
        <v>182685</v>
      </c>
      <c r="CS45" s="607"/>
      <c r="CT45" s="607"/>
      <c r="CU45" s="607"/>
      <c r="CV45" s="607"/>
      <c r="CW45" s="607"/>
      <c r="CX45" s="607"/>
      <c r="CY45" s="608"/>
      <c r="CZ45" s="591">
        <v>1.9</v>
      </c>
      <c r="DA45" s="609"/>
      <c r="DB45" s="609"/>
      <c r="DC45" s="610"/>
      <c r="DD45" s="594">
        <v>8131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336</v>
      </c>
      <c r="CG46" s="586"/>
      <c r="CH46" s="586"/>
      <c r="CI46" s="586"/>
      <c r="CJ46" s="586"/>
      <c r="CK46" s="586"/>
      <c r="CL46" s="586"/>
      <c r="CM46" s="586"/>
      <c r="CN46" s="586"/>
      <c r="CO46" s="586"/>
      <c r="CP46" s="586"/>
      <c r="CQ46" s="587"/>
      <c r="CR46" s="588">
        <v>865645</v>
      </c>
      <c r="CS46" s="589"/>
      <c r="CT46" s="589"/>
      <c r="CU46" s="589"/>
      <c r="CV46" s="589"/>
      <c r="CW46" s="589"/>
      <c r="CX46" s="589"/>
      <c r="CY46" s="590"/>
      <c r="CZ46" s="591">
        <v>8.8000000000000007</v>
      </c>
      <c r="DA46" s="592"/>
      <c r="DB46" s="592"/>
      <c r="DC46" s="593"/>
      <c r="DD46" s="594">
        <v>291875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337</v>
      </c>
      <c r="CG47" s="586"/>
      <c r="CH47" s="586"/>
      <c r="CI47" s="586"/>
      <c r="CJ47" s="586"/>
      <c r="CK47" s="586"/>
      <c r="CL47" s="586"/>
      <c r="CM47" s="586"/>
      <c r="CN47" s="586"/>
      <c r="CO47" s="586"/>
      <c r="CP47" s="586"/>
      <c r="CQ47" s="587"/>
      <c r="CR47" s="588">
        <v>12205</v>
      </c>
      <c r="CS47" s="607"/>
      <c r="CT47" s="607"/>
      <c r="CU47" s="607"/>
      <c r="CV47" s="607"/>
      <c r="CW47" s="607"/>
      <c r="CX47" s="607"/>
      <c r="CY47" s="608"/>
      <c r="CZ47" s="591">
        <v>0.1</v>
      </c>
      <c r="DA47" s="609"/>
      <c r="DB47" s="609"/>
      <c r="DC47" s="610"/>
      <c r="DD47" s="594">
        <v>10905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338</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339</v>
      </c>
      <c r="CE49" s="570"/>
      <c r="CF49" s="570"/>
      <c r="CG49" s="570"/>
      <c r="CH49" s="570"/>
      <c r="CI49" s="570"/>
      <c r="CJ49" s="570"/>
      <c r="CK49" s="570"/>
      <c r="CL49" s="570"/>
      <c r="CM49" s="570"/>
      <c r="CN49" s="570"/>
      <c r="CO49" s="570"/>
      <c r="CP49" s="570"/>
      <c r="CQ49" s="571"/>
      <c r="CR49" s="572">
        <v>9817059</v>
      </c>
      <c r="CS49" s="573"/>
      <c r="CT49" s="573"/>
      <c r="CU49" s="573"/>
      <c r="CV49" s="573"/>
      <c r="CW49" s="573"/>
      <c r="CX49" s="573"/>
      <c r="CY49" s="574"/>
      <c r="CZ49" s="575">
        <v>100</v>
      </c>
      <c r="DA49" s="576"/>
      <c r="DB49" s="576"/>
      <c r="DC49" s="577"/>
      <c r="DD49" s="578">
        <v>6935809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362</v>
      </c>
      <c r="C7" s="1047"/>
      <c r="D7" s="1047"/>
      <c r="E7" s="1047"/>
      <c r="F7" s="1047"/>
      <c r="G7" s="1047"/>
      <c r="H7" s="1047"/>
      <c r="I7" s="1047"/>
      <c r="J7" s="1047"/>
      <c r="K7" s="1047"/>
      <c r="L7" s="1047"/>
      <c r="M7" s="1047"/>
      <c r="N7" s="1047"/>
      <c r="O7" s="1047"/>
      <c r="P7" s="1048"/>
      <c r="Q7" s="1100">
        <v>10062</v>
      </c>
      <c r="R7" s="1101"/>
      <c r="S7" s="1101"/>
      <c r="T7" s="1101"/>
      <c r="U7" s="1101"/>
      <c r="V7" s="1101">
        <v>9710</v>
      </c>
      <c r="W7" s="1101"/>
      <c r="X7" s="1101"/>
      <c r="Y7" s="1101"/>
      <c r="Z7" s="1101"/>
      <c r="AA7" s="1101">
        <v>352</v>
      </c>
      <c r="AB7" s="1101"/>
      <c r="AC7" s="1101"/>
      <c r="AD7" s="1101"/>
      <c r="AE7" s="1102"/>
      <c r="AF7" s="1103">
        <v>281</v>
      </c>
      <c r="AG7" s="1104"/>
      <c r="AH7" s="1104"/>
      <c r="AI7" s="1104"/>
      <c r="AJ7" s="1105"/>
      <c r="AK7" s="1087">
        <v>195</v>
      </c>
      <c r="AL7" s="1088"/>
      <c r="AM7" s="1088"/>
      <c r="AN7" s="1088"/>
      <c r="AO7" s="1088"/>
      <c r="AP7" s="1088">
        <v>13454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27" t="s">
        <v>363</v>
      </c>
      <c r="C8" s="1028"/>
      <c r="D8" s="1028"/>
      <c r="E8" s="1028"/>
      <c r="F8" s="1028"/>
      <c r="G8" s="1028"/>
      <c r="H8" s="1028"/>
      <c r="I8" s="1028"/>
      <c r="J8" s="1028"/>
      <c r="K8" s="1028"/>
      <c r="L8" s="1028"/>
      <c r="M8" s="1028"/>
      <c r="N8" s="1028"/>
      <c r="O8" s="1028"/>
      <c r="P8" s="1029"/>
      <c r="Q8" s="1039">
        <v>162</v>
      </c>
      <c r="R8" s="1040"/>
      <c r="S8" s="1040"/>
      <c r="T8" s="1040"/>
      <c r="U8" s="1040"/>
      <c r="V8" s="1040">
        <v>162</v>
      </c>
      <c r="W8" s="1040"/>
      <c r="X8" s="1040"/>
      <c r="Y8" s="1040"/>
      <c r="Z8" s="1040"/>
      <c r="AA8" s="1040" t="s">
        <v>529</v>
      </c>
      <c r="AB8" s="1040"/>
      <c r="AC8" s="1040"/>
      <c r="AD8" s="1040"/>
      <c r="AE8" s="1041"/>
      <c r="AF8" s="1033" t="s">
        <v>364</v>
      </c>
      <c r="AG8" s="1034"/>
      <c r="AH8" s="1034"/>
      <c r="AI8" s="1034"/>
      <c r="AJ8" s="1035"/>
      <c r="AK8" s="1082">
        <v>50</v>
      </c>
      <c r="AL8" s="1083"/>
      <c r="AM8" s="1083"/>
      <c r="AN8" s="1083"/>
      <c r="AO8" s="1083"/>
      <c r="AP8" s="1083">
        <v>3</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365</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v>10169</v>
      </c>
      <c r="R23" s="1065"/>
      <c r="S23" s="1065"/>
      <c r="T23" s="1065"/>
      <c r="U23" s="1065"/>
      <c r="V23" s="1065">
        <v>9817</v>
      </c>
      <c r="W23" s="1065"/>
      <c r="X23" s="1065"/>
      <c r="Y23" s="1065"/>
      <c r="Z23" s="1065"/>
      <c r="AA23" s="1065">
        <v>352</v>
      </c>
      <c r="AB23" s="1065"/>
      <c r="AC23" s="1065"/>
      <c r="AD23" s="1065"/>
      <c r="AE23" s="1066"/>
      <c r="AF23" s="1067">
        <v>281</v>
      </c>
      <c r="AG23" s="1065"/>
      <c r="AH23" s="1065"/>
      <c r="AI23" s="1065"/>
      <c r="AJ23" s="1068"/>
      <c r="AK23" s="1069"/>
      <c r="AL23" s="1070"/>
      <c r="AM23" s="1070"/>
      <c r="AN23" s="1070"/>
      <c r="AO23" s="1070"/>
      <c r="AP23" s="1065">
        <v>13457</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345</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2201</v>
      </c>
      <c r="R28" s="1050"/>
      <c r="S28" s="1050"/>
      <c r="T28" s="1050"/>
      <c r="U28" s="1050"/>
      <c r="V28" s="1050">
        <v>2201</v>
      </c>
      <c r="W28" s="1050"/>
      <c r="X28" s="1050"/>
      <c r="Y28" s="1050"/>
      <c r="Z28" s="1050"/>
      <c r="AA28" s="1050" t="s">
        <v>529</v>
      </c>
      <c r="AB28" s="1050"/>
      <c r="AC28" s="1050"/>
      <c r="AD28" s="1050"/>
      <c r="AE28" s="1051"/>
      <c r="AF28" s="1052" t="s">
        <v>110</v>
      </c>
      <c r="AG28" s="1050"/>
      <c r="AH28" s="1050"/>
      <c r="AI28" s="1050"/>
      <c r="AJ28" s="1053"/>
      <c r="AK28" s="1054">
        <v>361</v>
      </c>
      <c r="AL28" s="1042"/>
      <c r="AM28" s="1042"/>
      <c r="AN28" s="1042"/>
      <c r="AO28" s="1042"/>
      <c r="AP28" s="1042" t="s">
        <v>529</v>
      </c>
      <c r="AQ28" s="1042"/>
      <c r="AR28" s="1042"/>
      <c r="AS28" s="1042"/>
      <c r="AT28" s="1042"/>
      <c r="AU28" s="1042" t="s">
        <v>529</v>
      </c>
      <c r="AV28" s="1042"/>
      <c r="AW28" s="1042"/>
      <c r="AX28" s="1042"/>
      <c r="AY28" s="1042"/>
      <c r="AZ28" s="1043" t="s">
        <v>529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379</v>
      </c>
      <c r="C29" s="1028"/>
      <c r="D29" s="1028"/>
      <c r="E29" s="1028"/>
      <c r="F29" s="1028"/>
      <c r="G29" s="1028"/>
      <c r="H29" s="1028"/>
      <c r="I29" s="1028"/>
      <c r="J29" s="1028"/>
      <c r="K29" s="1028"/>
      <c r="L29" s="1028"/>
      <c r="M29" s="1028"/>
      <c r="N29" s="1028"/>
      <c r="O29" s="1028"/>
      <c r="P29" s="1029"/>
      <c r="Q29" s="1039">
        <v>1342</v>
      </c>
      <c r="R29" s="1040"/>
      <c r="S29" s="1040"/>
      <c r="T29" s="1040"/>
      <c r="U29" s="1040"/>
      <c r="V29" s="1040">
        <v>1318</v>
      </c>
      <c r="W29" s="1040"/>
      <c r="X29" s="1040"/>
      <c r="Y29" s="1040"/>
      <c r="Z29" s="1040"/>
      <c r="AA29" s="1040">
        <v>24</v>
      </c>
      <c r="AB29" s="1040"/>
      <c r="AC29" s="1040"/>
      <c r="AD29" s="1040"/>
      <c r="AE29" s="1041"/>
      <c r="AF29" s="1033">
        <v>24</v>
      </c>
      <c r="AG29" s="1034"/>
      <c r="AH29" s="1034"/>
      <c r="AI29" s="1034"/>
      <c r="AJ29" s="1035"/>
      <c r="AK29" s="976">
        <v>295</v>
      </c>
      <c r="AL29" s="967"/>
      <c r="AM29" s="967"/>
      <c r="AN29" s="967"/>
      <c r="AO29" s="967"/>
      <c r="AP29" s="967" t="s">
        <v>529</v>
      </c>
      <c r="AQ29" s="967"/>
      <c r="AR29" s="967"/>
      <c r="AS29" s="967"/>
      <c r="AT29" s="967"/>
      <c r="AU29" s="967" t="s">
        <v>529</v>
      </c>
      <c r="AV29" s="967"/>
      <c r="AW29" s="967"/>
      <c r="AX29" s="967"/>
      <c r="AY29" s="967"/>
      <c r="AZ29" s="1038" t="s">
        <v>529</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380</v>
      </c>
      <c r="C30" s="1028"/>
      <c r="D30" s="1028"/>
      <c r="E30" s="1028"/>
      <c r="F30" s="1028"/>
      <c r="G30" s="1028"/>
      <c r="H30" s="1028"/>
      <c r="I30" s="1028"/>
      <c r="J30" s="1028"/>
      <c r="K30" s="1028"/>
      <c r="L30" s="1028"/>
      <c r="M30" s="1028"/>
      <c r="N30" s="1028"/>
      <c r="O30" s="1028"/>
      <c r="P30" s="1029"/>
      <c r="Q30" s="1039">
        <v>140</v>
      </c>
      <c r="R30" s="1040"/>
      <c r="S30" s="1040"/>
      <c r="T30" s="1040"/>
      <c r="U30" s="1040"/>
      <c r="V30" s="1040">
        <v>140</v>
      </c>
      <c r="W30" s="1040"/>
      <c r="X30" s="1040"/>
      <c r="Y30" s="1040"/>
      <c r="Z30" s="1040"/>
      <c r="AA30" s="1040" t="s">
        <v>529</v>
      </c>
      <c r="AB30" s="1040"/>
      <c r="AC30" s="1040"/>
      <c r="AD30" s="1040"/>
      <c r="AE30" s="1041"/>
      <c r="AF30" s="1033" t="s">
        <v>110</v>
      </c>
      <c r="AG30" s="1034"/>
      <c r="AH30" s="1034"/>
      <c r="AI30" s="1034"/>
      <c r="AJ30" s="1035"/>
      <c r="AK30" s="976">
        <v>68</v>
      </c>
      <c r="AL30" s="967"/>
      <c r="AM30" s="967"/>
      <c r="AN30" s="967"/>
      <c r="AO30" s="967"/>
      <c r="AP30" s="967" t="s">
        <v>529</v>
      </c>
      <c r="AQ30" s="967"/>
      <c r="AR30" s="967"/>
      <c r="AS30" s="967"/>
      <c r="AT30" s="967"/>
      <c r="AU30" s="967" t="s">
        <v>529</v>
      </c>
      <c r="AV30" s="967"/>
      <c r="AW30" s="967"/>
      <c r="AX30" s="967"/>
      <c r="AY30" s="967"/>
      <c r="AZ30" s="1038" t="s">
        <v>530</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381</v>
      </c>
      <c r="C31" s="1028"/>
      <c r="D31" s="1028"/>
      <c r="E31" s="1028"/>
      <c r="F31" s="1028"/>
      <c r="G31" s="1028"/>
      <c r="H31" s="1028"/>
      <c r="I31" s="1028"/>
      <c r="J31" s="1028"/>
      <c r="K31" s="1028"/>
      <c r="L31" s="1028"/>
      <c r="M31" s="1028"/>
      <c r="N31" s="1028"/>
      <c r="O31" s="1028"/>
      <c r="P31" s="1029"/>
      <c r="Q31" s="1039">
        <v>642</v>
      </c>
      <c r="R31" s="1040"/>
      <c r="S31" s="1040"/>
      <c r="T31" s="1040"/>
      <c r="U31" s="1040"/>
      <c r="V31" s="1040">
        <v>642</v>
      </c>
      <c r="W31" s="1040"/>
      <c r="X31" s="1040"/>
      <c r="Y31" s="1040"/>
      <c r="Z31" s="1040"/>
      <c r="AA31" s="1040" t="s">
        <v>529</v>
      </c>
      <c r="AB31" s="1040"/>
      <c r="AC31" s="1040"/>
      <c r="AD31" s="1040"/>
      <c r="AE31" s="1041"/>
      <c r="AF31" s="1033" t="s">
        <v>110</v>
      </c>
      <c r="AG31" s="1034"/>
      <c r="AH31" s="1034"/>
      <c r="AI31" s="1034"/>
      <c r="AJ31" s="1035"/>
      <c r="AK31" s="976">
        <v>146</v>
      </c>
      <c r="AL31" s="967"/>
      <c r="AM31" s="967"/>
      <c r="AN31" s="967"/>
      <c r="AO31" s="967"/>
      <c r="AP31" s="967">
        <v>2136</v>
      </c>
      <c r="AQ31" s="967"/>
      <c r="AR31" s="967"/>
      <c r="AS31" s="967"/>
      <c r="AT31" s="967"/>
      <c r="AU31" s="967">
        <v>1271</v>
      </c>
      <c r="AV31" s="967"/>
      <c r="AW31" s="967"/>
      <c r="AX31" s="967"/>
      <c r="AY31" s="967"/>
      <c r="AZ31" s="1038" t="s">
        <v>529</v>
      </c>
      <c r="BA31" s="1038"/>
      <c r="BB31" s="1038"/>
      <c r="BC31" s="1038"/>
      <c r="BD31" s="1038"/>
      <c r="BE31" s="1022" t="s">
        <v>382</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383</v>
      </c>
      <c r="C32" s="1028"/>
      <c r="D32" s="1028"/>
      <c r="E32" s="1028"/>
      <c r="F32" s="1028"/>
      <c r="G32" s="1028"/>
      <c r="H32" s="1028"/>
      <c r="I32" s="1028"/>
      <c r="J32" s="1028"/>
      <c r="K32" s="1028"/>
      <c r="L32" s="1028"/>
      <c r="M32" s="1028"/>
      <c r="N32" s="1028"/>
      <c r="O32" s="1028"/>
      <c r="P32" s="1029"/>
      <c r="Q32" s="1039">
        <v>63</v>
      </c>
      <c r="R32" s="1040"/>
      <c r="S32" s="1040"/>
      <c r="T32" s="1040"/>
      <c r="U32" s="1040"/>
      <c r="V32" s="1040">
        <v>63</v>
      </c>
      <c r="W32" s="1040"/>
      <c r="X32" s="1040"/>
      <c r="Y32" s="1040"/>
      <c r="Z32" s="1040"/>
      <c r="AA32" s="1040" t="s">
        <v>529</v>
      </c>
      <c r="AB32" s="1040"/>
      <c r="AC32" s="1040"/>
      <c r="AD32" s="1040"/>
      <c r="AE32" s="1041"/>
      <c r="AF32" s="1033" t="s">
        <v>110</v>
      </c>
      <c r="AG32" s="1034"/>
      <c r="AH32" s="1034"/>
      <c r="AI32" s="1034"/>
      <c r="AJ32" s="1035"/>
      <c r="AK32" s="976">
        <v>26</v>
      </c>
      <c r="AL32" s="967"/>
      <c r="AM32" s="967"/>
      <c r="AN32" s="967"/>
      <c r="AO32" s="967"/>
      <c r="AP32" s="967">
        <v>377</v>
      </c>
      <c r="AQ32" s="967"/>
      <c r="AR32" s="967"/>
      <c r="AS32" s="967"/>
      <c r="AT32" s="967"/>
      <c r="AU32" s="967">
        <v>377</v>
      </c>
      <c r="AV32" s="967"/>
      <c r="AW32" s="967"/>
      <c r="AX32" s="967"/>
      <c r="AY32" s="967"/>
      <c r="AZ32" s="1038" t="s">
        <v>529</v>
      </c>
      <c r="BA32" s="1038"/>
      <c r="BB32" s="1038"/>
      <c r="BC32" s="1038"/>
      <c r="BD32" s="1038"/>
      <c r="BE32" s="1022" t="s">
        <v>382</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384</v>
      </c>
      <c r="C33" s="1028"/>
      <c r="D33" s="1028"/>
      <c r="E33" s="1028"/>
      <c r="F33" s="1028"/>
      <c r="G33" s="1028"/>
      <c r="H33" s="1028"/>
      <c r="I33" s="1028"/>
      <c r="J33" s="1028"/>
      <c r="K33" s="1028"/>
      <c r="L33" s="1028"/>
      <c r="M33" s="1028"/>
      <c r="N33" s="1028"/>
      <c r="O33" s="1028"/>
      <c r="P33" s="1029"/>
      <c r="Q33" s="1039">
        <v>282</v>
      </c>
      <c r="R33" s="1040"/>
      <c r="S33" s="1040"/>
      <c r="T33" s="1040"/>
      <c r="U33" s="1040"/>
      <c r="V33" s="1040">
        <v>282</v>
      </c>
      <c r="W33" s="1040"/>
      <c r="X33" s="1040"/>
      <c r="Y33" s="1040"/>
      <c r="Z33" s="1040"/>
      <c r="AA33" s="1040" t="s">
        <v>530</v>
      </c>
      <c r="AB33" s="1040"/>
      <c r="AC33" s="1040"/>
      <c r="AD33" s="1040"/>
      <c r="AE33" s="1041"/>
      <c r="AF33" s="1033" t="s">
        <v>110</v>
      </c>
      <c r="AG33" s="1034"/>
      <c r="AH33" s="1034"/>
      <c r="AI33" s="1034"/>
      <c r="AJ33" s="1035"/>
      <c r="AK33" s="976">
        <v>6</v>
      </c>
      <c r="AL33" s="967"/>
      <c r="AM33" s="967"/>
      <c r="AN33" s="967"/>
      <c r="AO33" s="967"/>
      <c r="AP33" s="967" t="s">
        <v>529</v>
      </c>
      <c r="AQ33" s="967"/>
      <c r="AR33" s="967"/>
      <c r="AS33" s="967"/>
      <c r="AT33" s="967"/>
      <c r="AU33" s="967" t="s">
        <v>529</v>
      </c>
      <c r="AV33" s="967"/>
      <c r="AW33" s="967"/>
      <c r="AX33" s="967"/>
      <c r="AY33" s="967"/>
      <c r="AZ33" s="1038" t="s">
        <v>529</v>
      </c>
      <c r="BA33" s="1038"/>
      <c r="BB33" s="1038"/>
      <c r="BC33" s="1038"/>
      <c r="BD33" s="1038"/>
      <c r="BE33" s="1022" t="s">
        <v>382</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385</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24</v>
      </c>
      <c r="AG63" s="955"/>
      <c r="AH63" s="955"/>
      <c r="AI63" s="955"/>
      <c r="AJ63" s="1020"/>
      <c r="AK63" s="1021"/>
      <c r="AL63" s="959"/>
      <c r="AM63" s="959"/>
      <c r="AN63" s="959"/>
      <c r="AO63" s="959"/>
      <c r="AP63" s="955">
        <v>2513</v>
      </c>
      <c r="AQ63" s="955"/>
      <c r="AR63" s="955"/>
      <c r="AS63" s="955"/>
      <c r="AT63" s="955"/>
      <c r="AU63" s="955">
        <v>1648</v>
      </c>
      <c r="AV63" s="955"/>
      <c r="AW63" s="955"/>
      <c r="AX63" s="955"/>
      <c r="AY63" s="955"/>
      <c r="AZ63" s="1015"/>
      <c r="BA63" s="1015"/>
      <c r="BB63" s="1015"/>
      <c r="BC63" s="1015"/>
      <c r="BD63" s="1015"/>
      <c r="BE63" s="956"/>
      <c r="BF63" s="956"/>
      <c r="BG63" s="956"/>
      <c r="BH63" s="956"/>
      <c r="BI63" s="957"/>
      <c r="BJ63" s="1016" t="s">
        <v>110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388</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389</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532</v>
      </c>
      <c r="C68" s="982"/>
      <c r="D68" s="982"/>
      <c r="E68" s="982"/>
      <c r="F68" s="982"/>
      <c r="G68" s="982"/>
      <c r="H68" s="982"/>
      <c r="I68" s="982"/>
      <c r="J68" s="982"/>
      <c r="K68" s="982"/>
      <c r="L68" s="982"/>
      <c r="M68" s="982"/>
      <c r="N68" s="982"/>
      <c r="O68" s="982"/>
      <c r="P68" s="983"/>
      <c r="Q68" s="984">
        <v>1494</v>
      </c>
      <c r="R68" s="978"/>
      <c r="S68" s="978"/>
      <c r="T68" s="978"/>
      <c r="U68" s="978"/>
      <c r="V68" s="978">
        <v>1483</v>
      </c>
      <c r="W68" s="978"/>
      <c r="X68" s="978"/>
      <c r="Y68" s="978"/>
      <c r="Z68" s="978"/>
      <c r="AA68" s="978">
        <v>11</v>
      </c>
      <c r="AB68" s="978"/>
      <c r="AC68" s="978"/>
      <c r="AD68" s="978"/>
      <c r="AE68" s="978"/>
      <c r="AF68" s="978">
        <v>11</v>
      </c>
      <c r="AG68" s="978"/>
      <c r="AH68" s="978"/>
      <c r="AI68" s="978"/>
      <c r="AJ68" s="978"/>
      <c r="AK68" s="978" t="s">
        <v>535</v>
      </c>
      <c r="AL68" s="978"/>
      <c r="AM68" s="978"/>
      <c r="AN68" s="978"/>
      <c r="AO68" s="978"/>
      <c r="AP68" s="978" t="s">
        <v>535</v>
      </c>
      <c r="AQ68" s="978"/>
      <c r="AR68" s="978"/>
      <c r="AS68" s="978"/>
      <c r="AT68" s="978"/>
      <c r="AU68" s="978" t="s">
        <v>535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533</v>
      </c>
      <c r="C69" s="971"/>
      <c r="D69" s="971"/>
      <c r="E69" s="971"/>
      <c r="F69" s="971"/>
      <c r="G69" s="971"/>
      <c r="H69" s="971"/>
      <c r="I69" s="971"/>
      <c r="J69" s="971"/>
      <c r="K69" s="971"/>
      <c r="L69" s="971"/>
      <c r="M69" s="971"/>
      <c r="N69" s="971"/>
      <c r="O69" s="971"/>
      <c r="P69" s="972"/>
      <c r="Q69" s="973">
        <v>15279</v>
      </c>
      <c r="R69" s="967"/>
      <c r="S69" s="967"/>
      <c r="T69" s="967"/>
      <c r="U69" s="967"/>
      <c r="V69" s="967">
        <v>14853</v>
      </c>
      <c r="W69" s="967"/>
      <c r="X69" s="967"/>
      <c r="Y69" s="967"/>
      <c r="Z69" s="967"/>
      <c r="AA69" s="967">
        <v>426</v>
      </c>
      <c r="AB69" s="967"/>
      <c r="AC69" s="967"/>
      <c r="AD69" s="967"/>
      <c r="AE69" s="967"/>
      <c r="AF69" s="967">
        <v>426</v>
      </c>
      <c r="AG69" s="967"/>
      <c r="AH69" s="967"/>
      <c r="AI69" s="967"/>
      <c r="AJ69" s="967"/>
      <c r="AK69" s="967">
        <v>145</v>
      </c>
      <c r="AL69" s="967"/>
      <c r="AM69" s="967"/>
      <c r="AN69" s="967"/>
      <c r="AO69" s="967"/>
      <c r="AP69" s="967" t="s">
        <v>535</v>
      </c>
      <c r="AQ69" s="967"/>
      <c r="AR69" s="967"/>
      <c r="AS69" s="967"/>
      <c r="AT69" s="967"/>
      <c r="AU69" s="967" t="s">
        <v>535</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531</v>
      </c>
      <c r="C70" s="971"/>
      <c r="D70" s="971"/>
      <c r="E70" s="971"/>
      <c r="F70" s="971"/>
      <c r="G70" s="971"/>
      <c r="H70" s="971"/>
      <c r="I70" s="971"/>
      <c r="J70" s="971"/>
      <c r="K70" s="971"/>
      <c r="L70" s="971"/>
      <c r="M70" s="971"/>
      <c r="N70" s="971"/>
      <c r="O70" s="971"/>
      <c r="P70" s="972"/>
      <c r="Q70" s="973">
        <v>2162</v>
      </c>
      <c r="R70" s="967"/>
      <c r="S70" s="967"/>
      <c r="T70" s="967"/>
      <c r="U70" s="967"/>
      <c r="V70" s="967">
        <v>2158</v>
      </c>
      <c r="W70" s="967"/>
      <c r="X70" s="967"/>
      <c r="Y70" s="967"/>
      <c r="Z70" s="967"/>
      <c r="AA70" s="967">
        <v>3</v>
      </c>
      <c r="AB70" s="967"/>
      <c r="AC70" s="967"/>
      <c r="AD70" s="967"/>
      <c r="AE70" s="967"/>
      <c r="AF70" s="967">
        <v>3</v>
      </c>
      <c r="AG70" s="967"/>
      <c r="AH70" s="967"/>
      <c r="AI70" s="967"/>
      <c r="AJ70" s="967"/>
      <c r="AK70" s="967">
        <v>3</v>
      </c>
      <c r="AL70" s="967"/>
      <c r="AM70" s="967"/>
      <c r="AN70" s="967"/>
      <c r="AO70" s="967"/>
      <c r="AP70" s="967" t="s">
        <v>535</v>
      </c>
      <c r="AQ70" s="967"/>
      <c r="AR70" s="967"/>
      <c r="AS70" s="967"/>
      <c r="AT70" s="967"/>
      <c r="AU70" s="967" t="s">
        <v>530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534</v>
      </c>
      <c r="C71" s="971"/>
      <c r="D71" s="971"/>
      <c r="E71" s="971"/>
      <c r="F71" s="971"/>
      <c r="G71" s="971"/>
      <c r="H71" s="971"/>
      <c r="I71" s="971"/>
      <c r="J71" s="971"/>
      <c r="K71" s="971"/>
      <c r="L71" s="971"/>
      <c r="M71" s="971"/>
      <c r="N71" s="971"/>
      <c r="O71" s="971"/>
      <c r="P71" s="972"/>
      <c r="Q71" s="973">
        <v>270300</v>
      </c>
      <c r="R71" s="967"/>
      <c r="S71" s="967"/>
      <c r="T71" s="967"/>
      <c r="U71" s="967"/>
      <c r="V71" s="967">
        <v>259535</v>
      </c>
      <c r="W71" s="967"/>
      <c r="X71" s="967"/>
      <c r="Y71" s="967"/>
      <c r="Z71" s="967"/>
      <c r="AA71" s="967">
        <v>10765</v>
      </c>
      <c r="AB71" s="967"/>
      <c r="AC71" s="967"/>
      <c r="AD71" s="967"/>
      <c r="AE71" s="967"/>
      <c r="AF71" s="967">
        <v>10765</v>
      </c>
      <c r="AG71" s="967"/>
      <c r="AH71" s="967"/>
      <c r="AI71" s="967"/>
      <c r="AJ71" s="967"/>
      <c r="AK71" s="967">
        <v>3923</v>
      </c>
      <c r="AL71" s="967"/>
      <c r="AM71" s="967"/>
      <c r="AN71" s="967"/>
      <c r="AO71" s="967"/>
      <c r="AP71" s="967" t="s">
        <v>535</v>
      </c>
      <c r="AQ71" s="967"/>
      <c r="AR71" s="967"/>
      <c r="AS71" s="967"/>
      <c r="AT71" s="967"/>
      <c r="AU71" s="967" t="s">
        <v>535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11205</v>
      </c>
      <c r="AG88" s="955"/>
      <c r="AH88" s="955"/>
      <c r="AI88" s="955"/>
      <c r="AJ88" s="955"/>
      <c r="AK88" s="959"/>
      <c r="AL88" s="959"/>
      <c r="AM88" s="959"/>
      <c r="AN88" s="959"/>
      <c r="AO88" s="959"/>
      <c r="AP88" s="955" t="s">
        <v>536</v>
      </c>
      <c r="AQ88" s="955"/>
      <c r="AR88" s="955"/>
      <c r="AS88" s="955"/>
      <c r="AT88" s="955"/>
      <c r="AU88" s="955" t="s">
        <v>536</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285</v>
      </c>
      <c r="AG109" s="888"/>
      <c r="AH109" s="888"/>
      <c r="AI109" s="888"/>
      <c r="AJ109" s="889"/>
      <c r="AK109" s="890" t="s">
        <v>284</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285</v>
      </c>
      <c r="BW109" s="888"/>
      <c r="BX109" s="888"/>
      <c r="BY109" s="888"/>
      <c r="BZ109" s="889"/>
      <c r="CA109" s="890" t="s">
        <v>284</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285</v>
      </c>
      <c r="DM109" s="888"/>
      <c r="DN109" s="888"/>
      <c r="DO109" s="888"/>
      <c r="DP109" s="889"/>
      <c r="DQ109" s="890" t="s">
        <v>284</v>
      </c>
      <c r="DR109" s="888"/>
      <c r="DS109" s="888"/>
      <c r="DT109" s="888"/>
      <c r="DU109" s="889"/>
      <c r="DV109" s="890" t="s">
        <v>400</v>
      </c>
      <c r="DW109" s="888"/>
      <c r="DX109" s="888"/>
      <c r="DY109" s="888"/>
      <c r="DZ109" s="919"/>
    </row>
    <row r="110" spans="1:131" s="197" customFormat="1" ht="26.25" customHeight="1" x14ac:dyDescent="0.15">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1939571</v>
      </c>
      <c r="AB110" s="873"/>
      <c r="AC110" s="873"/>
      <c r="AD110" s="873"/>
      <c r="AE110" s="874"/>
      <c r="AF110" s="875">
        <v>1810217</v>
      </c>
      <c r="AG110" s="873"/>
      <c r="AH110" s="873"/>
      <c r="AI110" s="873"/>
      <c r="AJ110" s="874"/>
      <c r="AK110" s="875">
        <v>1691280</v>
      </c>
      <c r="AL110" s="873"/>
      <c r="AM110" s="873"/>
      <c r="AN110" s="873"/>
      <c r="AO110" s="874"/>
      <c r="AP110" s="876">
        <v>34.799999999999997</v>
      </c>
      <c r="AQ110" s="877"/>
      <c r="AR110" s="877"/>
      <c r="AS110" s="877"/>
      <c r="AT110" s="878"/>
      <c r="AU110" s="920" t="s">
        <v>60</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14132907</v>
      </c>
      <c r="BR110" s="800"/>
      <c r="BS110" s="800"/>
      <c r="BT110" s="800"/>
      <c r="BU110" s="800"/>
      <c r="BV110" s="800">
        <v>13744423</v>
      </c>
      <c r="BW110" s="800"/>
      <c r="BX110" s="800"/>
      <c r="BY110" s="800"/>
      <c r="BZ110" s="800"/>
      <c r="CA110" s="800">
        <v>13456577</v>
      </c>
      <c r="CB110" s="800"/>
      <c r="CC110" s="800"/>
      <c r="CD110" s="800"/>
      <c r="CE110" s="800"/>
      <c r="CF110" s="861">
        <v>277.10000000000002</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v>707187</v>
      </c>
      <c r="BR111" s="771"/>
      <c r="BS111" s="771"/>
      <c r="BT111" s="771"/>
      <c r="BU111" s="771"/>
      <c r="BV111" s="771">
        <v>627070</v>
      </c>
      <c r="BW111" s="771"/>
      <c r="BX111" s="771"/>
      <c r="BY111" s="771"/>
      <c r="BZ111" s="771"/>
      <c r="CA111" s="771">
        <v>546952</v>
      </c>
      <c r="CB111" s="771"/>
      <c r="CC111" s="771"/>
      <c r="CD111" s="771"/>
      <c r="CE111" s="771"/>
      <c r="CF111" s="848">
        <v>11.3</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411</v>
      </c>
      <c r="BA112" s="768"/>
      <c r="BB112" s="768"/>
      <c r="BC112" s="768"/>
      <c r="BD112" s="768"/>
      <c r="BE112" s="768"/>
      <c r="BF112" s="768"/>
      <c r="BG112" s="768"/>
      <c r="BH112" s="768"/>
      <c r="BI112" s="768"/>
      <c r="BJ112" s="768"/>
      <c r="BK112" s="768"/>
      <c r="BL112" s="768"/>
      <c r="BM112" s="768"/>
      <c r="BN112" s="768"/>
      <c r="BO112" s="768"/>
      <c r="BP112" s="769"/>
      <c r="BQ112" s="770">
        <v>1793078</v>
      </c>
      <c r="BR112" s="771"/>
      <c r="BS112" s="771"/>
      <c r="BT112" s="771"/>
      <c r="BU112" s="771"/>
      <c r="BV112" s="771">
        <v>1702286</v>
      </c>
      <c r="BW112" s="771"/>
      <c r="BX112" s="771"/>
      <c r="BY112" s="771"/>
      <c r="BZ112" s="771"/>
      <c r="CA112" s="771">
        <v>1647805</v>
      </c>
      <c r="CB112" s="771"/>
      <c r="CC112" s="771"/>
      <c r="CD112" s="771"/>
      <c r="CE112" s="771"/>
      <c r="CF112" s="848">
        <v>33.9</v>
      </c>
      <c r="CG112" s="849"/>
      <c r="CH112" s="849"/>
      <c r="CI112" s="849"/>
      <c r="CJ112" s="849"/>
      <c r="CK112" s="917"/>
      <c r="CL112" s="866"/>
      <c r="CM112" s="803" t="s">
        <v>412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148115</v>
      </c>
      <c r="AB113" s="909"/>
      <c r="AC113" s="909"/>
      <c r="AD113" s="909"/>
      <c r="AE113" s="910"/>
      <c r="AF113" s="911">
        <v>150234</v>
      </c>
      <c r="AG113" s="909"/>
      <c r="AH113" s="909"/>
      <c r="AI113" s="909"/>
      <c r="AJ113" s="910"/>
      <c r="AK113" s="911">
        <v>143956</v>
      </c>
      <c r="AL113" s="909"/>
      <c r="AM113" s="909"/>
      <c r="AN113" s="909"/>
      <c r="AO113" s="910"/>
      <c r="AP113" s="912">
        <v>3</v>
      </c>
      <c r="AQ113" s="913"/>
      <c r="AR113" s="913"/>
      <c r="AS113" s="913"/>
      <c r="AT113" s="914"/>
      <c r="AU113" s="923"/>
      <c r="AV113" s="924"/>
      <c r="AW113" s="924"/>
      <c r="AX113" s="924"/>
      <c r="AY113" s="925"/>
      <c r="AZ113" s="767" t="s">
        <v>414</v>
      </c>
      <c r="BA113" s="768"/>
      <c r="BB113" s="768"/>
      <c r="BC113" s="768"/>
      <c r="BD113" s="768"/>
      <c r="BE113" s="768"/>
      <c r="BF113" s="768"/>
      <c r="BG113" s="768"/>
      <c r="BH113" s="768"/>
      <c r="BI113" s="768"/>
      <c r="BJ113" s="768"/>
      <c r="BK113" s="768"/>
      <c r="BL113" s="768"/>
      <c r="BM113" s="768"/>
      <c r="BN113" s="768"/>
      <c r="BO113" s="768"/>
      <c r="BP113" s="769"/>
      <c r="BQ113" s="770">
        <v>5829</v>
      </c>
      <c r="BR113" s="771"/>
      <c r="BS113" s="771"/>
      <c r="BT113" s="771"/>
      <c r="BU113" s="771"/>
      <c r="BV113" s="771" t="s">
        <v>110</v>
      </c>
      <c r="BW113" s="771"/>
      <c r="BX113" s="771"/>
      <c r="BY113" s="771"/>
      <c r="BZ113" s="771"/>
      <c r="CA113" s="771" t="s">
        <v>110</v>
      </c>
      <c r="CB113" s="771"/>
      <c r="CC113" s="771"/>
      <c r="CD113" s="771"/>
      <c r="CE113" s="771"/>
      <c r="CF113" s="848" t="s">
        <v>110</v>
      </c>
      <c r="CG113" s="849"/>
      <c r="CH113" s="849"/>
      <c r="CI113" s="849"/>
      <c r="CJ113" s="849"/>
      <c r="CK113" s="917"/>
      <c r="CL113" s="866"/>
      <c r="CM113" s="803" t="s">
        <v>415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416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6041</v>
      </c>
      <c r="AB114" s="784"/>
      <c r="AC114" s="784"/>
      <c r="AD114" s="784"/>
      <c r="AE114" s="785"/>
      <c r="AF114" s="786">
        <v>6041</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417</v>
      </c>
      <c r="BA114" s="768"/>
      <c r="BB114" s="768"/>
      <c r="BC114" s="768"/>
      <c r="BD114" s="768"/>
      <c r="BE114" s="768"/>
      <c r="BF114" s="768"/>
      <c r="BG114" s="768"/>
      <c r="BH114" s="768"/>
      <c r="BI114" s="768"/>
      <c r="BJ114" s="768"/>
      <c r="BK114" s="768"/>
      <c r="BL114" s="768"/>
      <c r="BM114" s="768"/>
      <c r="BN114" s="768"/>
      <c r="BO114" s="768"/>
      <c r="BP114" s="769"/>
      <c r="BQ114" s="770">
        <v>1241696</v>
      </c>
      <c r="BR114" s="771"/>
      <c r="BS114" s="771"/>
      <c r="BT114" s="771"/>
      <c r="BU114" s="771"/>
      <c r="BV114" s="771">
        <v>1108979</v>
      </c>
      <c r="BW114" s="771"/>
      <c r="BX114" s="771"/>
      <c r="BY114" s="771"/>
      <c r="BZ114" s="771"/>
      <c r="CA114" s="771">
        <v>951731</v>
      </c>
      <c r="CB114" s="771"/>
      <c r="CC114" s="771"/>
      <c r="CD114" s="771"/>
      <c r="CE114" s="771"/>
      <c r="CF114" s="848">
        <v>19.600000000000001</v>
      </c>
      <c r="CG114" s="849"/>
      <c r="CH114" s="849"/>
      <c r="CI114" s="849"/>
      <c r="CJ114" s="849"/>
      <c r="CK114" s="917"/>
      <c r="CL114" s="866"/>
      <c r="CM114" s="803" t="s">
        <v>418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419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80222</v>
      </c>
      <c r="AB115" s="909"/>
      <c r="AC115" s="909"/>
      <c r="AD115" s="909"/>
      <c r="AE115" s="910"/>
      <c r="AF115" s="911">
        <v>80178</v>
      </c>
      <c r="AG115" s="909"/>
      <c r="AH115" s="909"/>
      <c r="AI115" s="909"/>
      <c r="AJ115" s="910"/>
      <c r="AK115" s="911">
        <v>80167</v>
      </c>
      <c r="AL115" s="909"/>
      <c r="AM115" s="909"/>
      <c r="AN115" s="909"/>
      <c r="AO115" s="910"/>
      <c r="AP115" s="912">
        <v>1.7</v>
      </c>
      <c r="AQ115" s="913"/>
      <c r="AR115" s="913"/>
      <c r="AS115" s="913"/>
      <c r="AT115" s="914"/>
      <c r="AU115" s="923"/>
      <c r="AV115" s="924"/>
      <c r="AW115" s="924"/>
      <c r="AX115" s="924"/>
      <c r="AY115" s="925"/>
      <c r="AZ115" s="767" t="s">
        <v>420</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x14ac:dyDescent="0.15">
      <c r="A116" s="906"/>
      <c r="B116" s="907"/>
      <c r="C116" s="846" t="s">
        <v>422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276</v>
      </c>
      <c r="AB116" s="784"/>
      <c r="AC116" s="784"/>
      <c r="AD116" s="784"/>
      <c r="AE116" s="785"/>
      <c r="AF116" s="786">
        <v>155</v>
      </c>
      <c r="AG116" s="784"/>
      <c r="AH116" s="784"/>
      <c r="AI116" s="784"/>
      <c r="AJ116" s="785"/>
      <c r="AK116" s="786">
        <v>99</v>
      </c>
      <c r="AL116" s="784"/>
      <c r="AM116" s="784"/>
      <c r="AN116" s="784"/>
      <c r="AO116" s="785"/>
      <c r="AP116" s="754">
        <v>0</v>
      </c>
      <c r="AQ116" s="755"/>
      <c r="AR116" s="755"/>
      <c r="AS116" s="755"/>
      <c r="AT116" s="756"/>
      <c r="AU116" s="923"/>
      <c r="AV116" s="924"/>
      <c r="AW116" s="924"/>
      <c r="AX116" s="924"/>
      <c r="AY116" s="925"/>
      <c r="AZ116" s="767" t="s">
        <v>423</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425</v>
      </c>
      <c r="Z117" s="889"/>
      <c r="AA117" s="894">
        <v>2174225</v>
      </c>
      <c r="AB117" s="895"/>
      <c r="AC117" s="895"/>
      <c r="AD117" s="895"/>
      <c r="AE117" s="896"/>
      <c r="AF117" s="898">
        <v>2046825</v>
      </c>
      <c r="AG117" s="895"/>
      <c r="AH117" s="895"/>
      <c r="AI117" s="895"/>
      <c r="AJ117" s="896"/>
      <c r="AK117" s="898">
        <v>1915502</v>
      </c>
      <c r="AL117" s="895"/>
      <c r="AM117" s="895"/>
      <c r="AN117" s="895"/>
      <c r="AO117" s="896"/>
      <c r="AP117" s="899"/>
      <c r="AQ117" s="900"/>
      <c r="AR117" s="900"/>
      <c r="AS117" s="900"/>
      <c r="AT117" s="901"/>
      <c r="AU117" s="923"/>
      <c r="AV117" s="924"/>
      <c r="AW117" s="924"/>
      <c r="AX117" s="924"/>
      <c r="AY117" s="925"/>
      <c r="AZ117" s="845" t="s">
        <v>426</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285</v>
      </c>
      <c r="AG118" s="888"/>
      <c r="AH118" s="888"/>
      <c r="AI118" s="888"/>
      <c r="AJ118" s="889"/>
      <c r="AK118" s="890" t="s">
        <v>284</v>
      </c>
      <c r="AL118" s="888"/>
      <c r="AM118" s="888"/>
      <c r="AN118" s="888"/>
      <c r="AO118" s="889"/>
      <c r="AP118" s="891" t="s">
        <v>400</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428</v>
      </c>
      <c r="BP118" s="838"/>
      <c r="BQ118" s="857">
        <v>17880697</v>
      </c>
      <c r="BR118" s="858"/>
      <c r="BS118" s="858"/>
      <c r="BT118" s="858"/>
      <c r="BU118" s="858"/>
      <c r="BV118" s="858">
        <v>17182758</v>
      </c>
      <c r="BW118" s="858"/>
      <c r="BX118" s="858"/>
      <c r="BY118" s="858"/>
      <c r="BZ118" s="858"/>
      <c r="CA118" s="858">
        <v>16603065</v>
      </c>
      <c r="CB118" s="858"/>
      <c r="CC118" s="858"/>
      <c r="CD118" s="858"/>
      <c r="CE118" s="858"/>
      <c r="CF118" s="743"/>
      <c r="CG118" s="744"/>
      <c r="CH118" s="744"/>
      <c r="CI118" s="744"/>
      <c r="CJ118" s="841"/>
      <c r="CK118" s="917"/>
      <c r="CL118" s="866"/>
      <c r="CM118" s="803" t="s">
        <v>429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430</v>
      </c>
      <c r="AV119" s="880"/>
      <c r="AW119" s="880"/>
      <c r="AX119" s="880"/>
      <c r="AY119" s="881"/>
      <c r="AZ119" s="816" t="s">
        <v>431</v>
      </c>
      <c r="BA119" s="758"/>
      <c r="BB119" s="758"/>
      <c r="BC119" s="758"/>
      <c r="BD119" s="758"/>
      <c r="BE119" s="758"/>
      <c r="BF119" s="758"/>
      <c r="BG119" s="758"/>
      <c r="BH119" s="758"/>
      <c r="BI119" s="758"/>
      <c r="BJ119" s="758"/>
      <c r="BK119" s="758"/>
      <c r="BL119" s="758"/>
      <c r="BM119" s="758"/>
      <c r="BN119" s="758"/>
      <c r="BO119" s="758"/>
      <c r="BP119" s="759"/>
      <c r="BQ119" s="799">
        <v>1364562</v>
      </c>
      <c r="BR119" s="800"/>
      <c r="BS119" s="800"/>
      <c r="BT119" s="800"/>
      <c r="BU119" s="800"/>
      <c r="BV119" s="800">
        <v>1912997</v>
      </c>
      <c r="BW119" s="800"/>
      <c r="BX119" s="800"/>
      <c r="BY119" s="800"/>
      <c r="BZ119" s="800"/>
      <c r="CA119" s="800">
        <v>2140032</v>
      </c>
      <c r="CB119" s="800"/>
      <c r="CC119" s="800"/>
      <c r="CD119" s="800"/>
      <c r="CE119" s="800"/>
      <c r="CF119" s="861">
        <v>44.1</v>
      </c>
      <c r="CG119" s="862"/>
      <c r="CH119" s="862"/>
      <c r="CI119" s="862"/>
      <c r="CJ119" s="862"/>
      <c r="CK119" s="918"/>
      <c r="CL119" s="868"/>
      <c r="CM119" s="825" t="s">
        <v>432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707187</v>
      </c>
      <c r="DH119" s="717"/>
      <c r="DI119" s="717"/>
      <c r="DJ119" s="717"/>
      <c r="DK119" s="718"/>
      <c r="DL119" s="719">
        <v>627070</v>
      </c>
      <c r="DM119" s="717"/>
      <c r="DN119" s="717"/>
      <c r="DO119" s="717"/>
      <c r="DP119" s="718"/>
      <c r="DQ119" s="719">
        <v>546952</v>
      </c>
      <c r="DR119" s="717"/>
      <c r="DS119" s="717"/>
      <c r="DT119" s="717"/>
      <c r="DU119" s="718"/>
      <c r="DV119" s="807">
        <v>11.3</v>
      </c>
      <c r="DW119" s="808"/>
      <c r="DX119" s="808"/>
      <c r="DY119" s="808"/>
      <c r="DZ119" s="809"/>
    </row>
    <row r="120" spans="1:130" s="197" customFormat="1" ht="26.25" customHeight="1" x14ac:dyDescent="0.15">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433</v>
      </c>
      <c r="BA120" s="768"/>
      <c r="BB120" s="768"/>
      <c r="BC120" s="768"/>
      <c r="BD120" s="768"/>
      <c r="BE120" s="768"/>
      <c r="BF120" s="768"/>
      <c r="BG120" s="768"/>
      <c r="BH120" s="768"/>
      <c r="BI120" s="768"/>
      <c r="BJ120" s="768"/>
      <c r="BK120" s="768"/>
      <c r="BL120" s="768"/>
      <c r="BM120" s="768"/>
      <c r="BN120" s="768"/>
      <c r="BO120" s="768"/>
      <c r="BP120" s="769"/>
      <c r="BQ120" s="770">
        <v>867819</v>
      </c>
      <c r="BR120" s="771"/>
      <c r="BS120" s="771"/>
      <c r="BT120" s="771"/>
      <c r="BU120" s="771"/>
      <c r="BV120" s="771">
        <v>753960</v>
      </c>
      <c r="BW120" s="771"/>
      <c r="BX120" s="771"/>
      <c r="BY120" s="771"/>
      <c r="BZ120" s="771"/>
      <c r="CA120" s="771">
        <v>636044</v>
      </c>
      <c r="CB120" s="771"/>
      <c r="CC120" s="771"/>
      <c r="CD120" s="771"/>
      <c r="CE120" s="771"/>
      <c r="CF120" s="848">
        <v>13.1</v>
      </c>
      <c r="CG120" s="849"/>
      <c r="CH120" s="849"/>
      <c r="CI120" s="849"/>
      <c r="CJ120" s="849"/>
      <c r="CK120" s="850" t="s">
        <v>434</v>
      </c>
      <c r="CL120" s="810"/>
      <c r="CM120" s="810"/>
      <c r="CN120" s="810"/>
      <c r="CO120" s="811"/>
      <c r="CP120" s="854" t="s">
        <v>381</v>
      </c>
      <c r="CQ120" s="855"/>
      <c r="CR120" s="855"/>
      <c r="CS120" s="855"/>
      <c r="CT120" s="855"/>
      <c r="CU120" s="855"/>
      <c r="CV120" s="855"/>
      <c r="CW120" s="855"/>
      <c r="CX120" s="855"/>
      <c r="CY120" s="855"/>
      <c r="CZ120" s="855"/>
      <c r="DA120" s="855"/>
      <c r="DB120" s="855"/>
      <c r="DC120" s="855"/>
      <c r="DD120" s="855"/>
      <c r="DE120" s="855"/>
      <c r="DF120" s="856"/>
      <c r="DG120" s="799">
        <v>1396785</v>
      </c>
      <c r="DH120" s="800"/>
      <c r="DI120" s="800"/>
      <c r="DJ120" s="800"/>
      <c r="DK120" s="800"/>
      <c r="DL120" s="800">
        <v>1319762</v>
      </c>
      <c r="DM120" s="800"/>
      <c r="DN120" s="800"/>
      <c r="DO120" s="800"/>
      <c r="DP120" s="800"/>
      <c r="DQ120" s="800">
        <v>1270978</v>
      </c>
      <c r="DR120" s="800"/>
      <c r="DS120" s="800"/>
      <c r="DT120" s="800"/>
      <c r="DU120" s="800"/>
      <c r="DV120" s="801">
        <v>26.2</v>
      </c>
      <c r="DW120" s="801"/>
      <c r="DX120" s="801"/>
      <c r="DY120" s="801"/>
      <c r="DZ120" s="802"/>
    </row>
    <row r="121" spans="1:130" s="197" customFormat="1" ht="26.25" customHeight="1" x14ac:dyDescent="0.15">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9867936</v>
      </c>
      <c r="BR121" s="858"/>
      <c r="BS121" s="858"/>
      <c r="BT121" s="858"/>
      <c r="BU121" s="858"/>
      <c r="BV121" s="858">
        <v>9762183</v>
      </c>
      <c r="BW121" s="858"/>
      <c r="BX121" s="858"/>
      <c r="BY121" s="858"/>
      <c r="BZ121" s="858"/>
      <c r="CA121" s="858">
        <v>9726418</v>
      </c>
      <c r="CB121" s="858"/>
      <c r="CC121" s="858"/>
      <c r="CD121" s="858"/>
      <c r="CE121" s="858"/>
      <c r="CF121" s="859">
        <v>200.3</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396293</v>
      </c>
      <c r="DH121" s="771"/>
      <c r="DI121" s="771"/>
      <c r="DJ121" s="771"/>
      <c r="DK121" s="771"/>
      <c r="DL121" s="771">
        <v>382524</v>
      </c>
      <c r="DM121" s="771"/>
      <c r="DN121" s="771"/>
      <c r="DO121" s="771"/>
      <c r="DP121" s="771"/>
      <c r="DQ121" s="771">
        <v>376827</v>
      </c>
      <c r="DR121" s="771"/>
      <c r="DS121" s="771"/>
      <c r="DT121" s="771"/>
      <c r="DU121" s="771"/>
      <c r="DV121" s="823">
        <v>7.8</v>
      </c>
      <c r="DW121" s="823"/>
      <c r="DX121" s="823"/>
      <c r="DY121" s="823"/>
      <c r="DZ121" s="824"/>
    </row>
    <row r="122" spans="1:130" s="197" customFormat="1" ht="26.25" customHeight="1" x14ac:dyDescent="0.15">
      <c r="A122" s="865"/>
      <c r="B122" s="866"/>
      <c r="C122" s="803" t="s">
        <v>418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437</v>
      </c>
      <c r="BP122" s="838"/>
      <c r="BQ122" s="839">
        <v>12100317</v>
      </c>
      <c r="BR122" s="840"/>
      <c r="BS122" s="840"/>
      <c r="BT122" s="840"/>
      <c r="BU122" s="840"/>
      <c r="BV122" s="840">
        <v>12429140</v>
      </c>
      <c r="BW122" s="840"/>
      <c r="BX122" s="840"/>
      <c r="BY122" s="840"/>
      <c r="BZ122" s="840"/>
      <c r="CA122" s="840">
        <v>12502494</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t="s">
        <v>110</v>
      </c>
      <c r="DH122" s="771"/>
      <c r="DI122" s="771"/>
      <c r="DJ122" s="771"/>
      <c r="DK122" s="771"/>
      <c r="DL122" s="771" t="s">
        <v>110</v>
      </c>
      <c r="DM122" s="771"/>
      <c r="DN122" s="771"/>
      <c r="DO122" s="771"/>
      <c r="DP122" s="771"/>
      <c r="DQ122" s="771" t="s">
        <v>110</v>
      </c>
      <c r="DR122" s="771"/>
      <c r="DS122" s="771"/>
      <c r="DT122" s="771"/>
      <c r="DU122" s="771"/>
      <c r="DV122" s="823" t="s">
        <v>110</v>
      </c>
      <c r="DW122" s="823"/>
      <c r="DX122" s="823"/>
      <c r="DY122" s="823"/>
      <c r="DZ122" s="824"/>
    </row>
    <row r="123" spans="1:130" s="197" customFormat="1" ht="26.25" customHeight="1" thickBot="1" x14ac:dyDescent="0.2">
      <c r="A123" s="865"/>
      <c r="B123" s="866"/>
      <c r="C123" s="803" t="s">
        <v>424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438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114.4</v>
      </c>
      <c r="BR123" s="832"/>
      <c r="BS123" s="832"/>
      <c r="BT123" s="832"/>
      <c r="BU123" s="832"/>
      <c r="BV123" s="832">
        <v>95.5</v>
      </c>
      <c r="BW123" s="832"/>
      <c r="BX123" s="832"/>
      <c r="BY123" s="832"/>
      <c r="BZ123" s="832"/>
      <c r="CA123" s="832">
        <v>84.4</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439</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x14ac:dyDescent="0.2">
      <c r="A125" s="865"/>
      <c r="B125" s="866"/>
      <c r="C125" s="803" t="s">
        <v>429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440</v>
      </c>
      <c r="CL125" s="810"/>
      <c r="CM125" s="810"/>
      <c r="CN125" s="810"/>
      <c r="CO125" s="811"/>
      <c r="CP125" s="816" t="s">
        <v>441</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80117</v>
      </c>
      <c r="AB126" s="784"/>
      <c r="AC126" s="784"/>
      <c r="AD126" s="784"/>
      <c r="AE126" s="785"/>
      <c r="AF126" s="786">
        <v>80117</v>
      </c>
      <c r="AG126" s="784"/>
      <c r="AH126" s="784"/>
      <c r="AI126" s="784"/>
      <c r="AJ126" s="785"/>
      <c r="AK126" s="786">
        <v>80117</v>
      </c>
      <c r="AL126" s="784"/>
      <c r="AM126" s="784"/>
      <c r="AN126" s="784"/>
      <c r="AO126" s="785"/>
      <c r="AP126" s="754">
        <v>1.6</v>
      </c>
      <c r="AQ126" s="755"/>
      <c r="AR126" s="755"/>
      <c r="AS126" s="755"/>
      <c r="AT126" s="756"/>
      <c r="AU126" s="233"/>
      <c r="AV126" s="233"/>
      <c r="AW126" s="233"/>
      <c r="AX126" s="806" t="s">
        <v>442</v>
      </c>
      <c r="AY126" s="764"/>
      <c r="AZ126" s="764"/>
      <c r="BA126" s="764"/>
      <c r="BB126" s="764"/>
      <c r="BC126" s="764"/>
      <c r="BD126" s="764"/>
      <c r="BE126" s="765"/>
      <c r="BF126" s="763" t="s">
        <v>443</v>
      </c>
      <c r="BG126" s="764"/>
      <c r="BH126" s="764"/>
      <c r="BI126" s="764"/>
      <c r="BJ126" s="764"/>
      <c r="BK126" s="764"/>
      <c r="BL126" s="765"/>
      <c r="BM126" s="763" t="s">
        <v>444</v>
      </c>
      <c r="BN126" s="764"/>
      <c r="BO126" s="764"/>
      <c r="BP126" s="764"/>
      <c r="BQ126" s="764"/>
      <c r="BR126" s="764"/>
      <c r="BS126" s="765"/>
      <c r="BT126" s="763" t="s">
        <v>445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446</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447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105</v>
      </c>
      <c r="AB127" s="784"/>
      <c r="AC127" s="784"/>
      <c r="AD127" s="784"/>
      <c r="AE127" s="785"/>
      <c r="AF127" s="786">
        <v>61</v>
      </c>
      <c r="AG127" s="784"/>
      <c r="AH127" s="784"/>
      <c r="AI127" s="784"/>
      <c r="AJ127" s="785"/>
      <c r="AK127" s="786">
        <v>50</v>
      </c>
      <c r="AL127" s="784"/>
      <c r="AM127" s="784"/>
      <c r="AN127" s="784"/>
      <c r="AO127" s="785"/>
      <c r="AP127" s="754">
        <v>0</v>
      </c>
      <c r="AQ127" s="755"/>
      <c r="AR127" s="755"/>
      <c r="AS127" s="755"/>
      <c r="AT127" s="756"/>
      <c r="AU127" s="233"/>
      <c r="AV127" s="233"/>
      <c r="AW127" s="233"/>
      <c r="AX127" s="757" t="s">
        <v>448</v>
      </c>
      <c r="AY127" s="758"/>
      <c r="AZ127" s="758"/>
      <c r="BA127" s="758"/>
      <c r="BB127" s="758"/>
      <c r="BC127" s="758"/>
      <c r="BD127" s="758"/>
      <c r="BE127" s="759"/>
      <c r="BF127" s="760" t="s">
        <v>110</v>
      </c>
      <c r="BG127" s="761"/>
      <c r="BH127" s="761"/>
      <c r="BI127" s="761"/>
      <c r="BJ127" s="761"/>
      <c r="BK127" s="761"/>
      <c r="BL127" s="762"/>
      <c r="BM127" s="760">
        <v>14.46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449</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451</v>
      </c>
      <c r="X128" s="797"/>
      <c r="Y128" s="797"/>
      <c r="Z128" s="798"/>
      <c r="AA128" s="723">
        <v>68087</v>
      </c>
      <c r="AB128" s="724"/>
      <c r="AC128" s="724"/>
      <c r="AD128" s="724"/>
      <c r="AE128" s="725"/>
      <c r="AF128" s="726">
        <v>66481</v>
      </c>
      <c r="AG128" s="724"/>
      <c r="AH128" s="724"/>
      <c r="AI128" s="724"/>
      <c r="AJ128" s="725"/>
      <c r="AK128" s="726">
        <v>57036</v>
      </c>
      <c r="AL128" s="724"/>
      <c r="AM128" s="724"/>
      <c r="AN128" s="724"/>
      <c r="AO128" s="725"/>
      <c r="AP128" s="727"/>
      <c r="AQ128" s="728"/>
      <c r="AR128" s="728"/>
      <c r="AS128" s="728"/>
      <c r="AT128" s="729"/>
      <c r="AU128" s="235"/>
      <c r="AV128" s="235"/>
      <c r="AW128" s="235"/>
      <c r="AX128" s="772" t="s">
        <v>452</v>
      </c>
      <c r="AY128" s="768"/>
      <c r="AZ128" s="768"/>
      <c r="BA128" s="768"/>
      <c r="BB128" s="768"/>
      <c r="BC128" s="768"/>
      <c r="BD128" s="768"/>
      <c r="BE128" s="769"/>
      <c r="BF128" s="790" t="s">
        <v>110</v>
      </c>
      <c r="BG128" s="791"/>
      <c r="BH128" s="791"/>
      <c r="BI128" s="791"/>
      <c r="BJ128" s="791"/>
      <c r="BK128" s="791"/>
      <c r="BL128" s="792"/>
      <c r="BM128" s="790">
        <v>19.46</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453</v>
      </c>
      <c r="X129" s="781"/>
      <c r="Y129" s="781"/>
      <c r="Z129" s="782"/>
      <c r="AA129" s="783">
        <v>6293706</v>
      </c>
      <c r="AB129" s="784"/>
      <c r="AC129" s="784"/>
      <c r="AD129" s="784"/>
      <c r="AE129" s="785"/>
      <c r="AF129" s="786">
        <v>6146278</v>
      </c>
      <c r="AG129" s="784"/>
      <c r="AH129" s="784"/>
      <c r="AI129" s="784"/>
      <c r="AJ129" s="785"/>
      <c r="AK129" s="786">
        <v>5974962</v>
      </c>
      <c r="AL129" s="784"/>
      <c r="AM129" s="784"/>
      <c r="AN129" s="784"/>
      <c r="AO129" s="785"/>
      <c r="AP129" s="787"/>
      <c r="AQ129" s="788"/>
      <c r="AR129" s="788"/>
      <c r="AS129" s="788"/>
      <c r="AT129" s="789"/>
      <c r="AU129" s="235"/>
      <c r="AV129" s="235"/>
      <c r="AW129" s="235"/>
      <c r="AX129" s="772" t="s">
        <v>454</v>
      </c>
      <c r="AY129" s="768"/>
      <c r="AZ129" s="768"/>
      <c r="BA129" s="768"/>
      <c r="BB129" s="768"/>
      <c r="BC129" s="768"/>
      <c r="BD129" s="768"/>
      <c r="BE129" s="769"/>
      <c r="BF129" s="773">
        <v>16.100000000000001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456</v>
      </c>
      <c r="X130" s="781"/>
      <c r="Y130" s="781"/>
      <c r="Z130" s="782"/>
      <c r="AA130" s="783">
        <v>1242641</v>
      </c>
      <c r="AB130" s="784"/>
      <c r="AC130" s="784"/>
      <c r="AD130" s="784"/>
      <c r="AE130" s="785"/>
      <c r="AF130" s="786">
        <v>1172792</v>
      </c>
      <c r="AG130" s="784"/>
      <c r="AH130" s="784"/>
      <c r="AI130" s="784"/>
      <c r="AJ130" s="785"/>
      <c r="AK130" s="786">
        <v>1117930</v>
      </c>
      <c r="AL130" s="784"/>
      <c r="AM130" s="784"/>
      <c r="AN130" s="784"/>
      <c r="AO130" s="785"/>
      <c r="AP130" s="787"/>
      <c r="AQ130" s="788"/>
      <c r="AR130" s="788"/>
      <c r="AS130" s="788"/>
      <c r="AT130" s="789"/>
      <c r="AU130" s="235"/>
      <c r="AV130" s="235"/>
      <c r="AW130" s="235"/>
      <c r="AX130" s="751" t="s">
        <v>457</v>
      </c>
      <c r="AY130" s="752"/>
      <c r="AZ130" s="752"/>
      <c r="BA130" s="752"/>
      <c r="BB130" s="752"/>
      <c r="BC130" s="752"/>
      <c r="BD130" s="752"/>
      <c r="BE130" s="753"/>
      <c r="BF130" s="705">
        <v>84.4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458</v>
      </c>
      <c r="X131" s="714"/>
      <c r="Y131" s="714"/>
      <c r="Z131" s="715"/>
      <c r="AA131" s="716">
        <v>5051065</v>
      </c>
      <c r="AB131" s="717"/>
      <c r="AC131" s="717"/>
      <c r="AD131" s="717"/>
      <c r="AE131" s="718"/>
      <c r="AF131" s="719">
        <v>4973486</v>
      </c>
      <c r="AG131" s="717"/>
      <c r="AH131" s="717"/>
      <c r="AI131" s="717"/>
      <c r="AJ131" s="718"/>
      <c r="AK131" s="719">
        <v>4857032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459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460</v>
      </c>
      <c r="W132" s="737"/>
      <c r="X132" s="737"/>
      <c r="Y132" s="737"/>
      <c r="Z132" s="738"/>
      <c r="AA132" s="739">
        <v>17.09534524</v>
      </c>
      <c r="AB132" s="740"/>
      <c r="AC132" s="740"/>
      <c r="AD132" s="740"/>
      <c r="AE132" s="741"/>
      <c r="AF132" s="742">
        <v>16.23714232</v>
      </c>
      <c r="AG132" s="740"/>
      <c r="AH132" s="740"/>
      <c r="AI132" s="740"/>
      <c r="AJ132" s="741"/>
      <c r="AK132" s="742">
        <v>15.24667739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461</v>
      </c>
      <c r="W133" s="746"/>
      <c r="X133" s="746"/>
      <c r="Y133" s="746"/>
      <c r="Z133" s="747"/>
      <c r="AA133" s="748">
        <v>17.899999999999999</v>
      </c>
      <c r="AB133" s="749"/>
      <c r="AC133" s="749"/>
      <c r="AD133" s="749"/>
      <c r="AE133" s="750"/>
      <c r="AF133" s="748">
        <v>17.100000000000001</v>
      </c>
      <c r="AG133" s="749"/>
      <c r="AH133" s="749"/>
      <c r="AI133" s="749"/>
      <c r="AJ133" s="750"/>
      <c r="AK133" s="748">
        <v>16.100000000000001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9" t="s">
        <v>464</v>
      </c>
      <c r="L7" s="254"/>
      <c r="M7" s="255" t="s">
        <v>465</v>
      </c>
      <c r="N7" s="256"/>
    </row>
    <row r="8" spans="1:16" x14ac:dyDescent="0.15">
      <c r="A8" s="248"/>
      <c r="B8" s="244"/>
      <c r="C8" s="244"/>
      <c r="D8" s="244"/>
      <c r="E8" s="244"/>
      <c r="F8" s="244"/>
      <c r="G8" s="257"/>
      <c r="H8" s="258"/>
      <c r="I8" s="258"/>
      <c r="J8" s="259"/>
      <c r="K8" s="1120"/>
      <c r="L8" s="260" t="s">
        <v>466</v>
      </c>
      <c r="M8" s="261" t="s">
        <v>467</v>
      </c>
      <c r="N8" s="262" t="s">
        <v>468</v>
      </c>
    </row>
    <row r="9" spans="1:16" x14ac:dyDescent="0.15">
      <c r="A9" s="248"/>
      <c r="B9" s="244"/>
      <c r="C9" s="244"/>
      <c r="D9" s="244"/>
      <c r="E9" s="244"/>
      <c r="F9" s="244"/>
      <c r="G9" s="1133" t="s">
        <v>469</v>
      </c>
      <c r="H9" s="1134"/>
      <c r="I9" s="1134"/>
      <c r="J9" s="1135"/>
      <c r="K9" s="263">
        <v>1470191</v>
      </c>
      <c r="L9" s="264">
        <v>110416</v>
      </c>
      <c r="M9" s="265">
        <v>89595</v>
      </c>
      <c r="N9" s="266">
        <v>23.2</v>
      </c>
    </row>
    <row r="10" spans="1:16" x14ac:dyDescent="0.15">
      <c r="A10" s="248"/>
      <c r="B10" s="244"/>
      <c r="C10" s="244"/>
      <c r="D10" s="244"/>
      <c r="E10" s="244"/>
      <c r="F10" s="244"/>
      <c r="G10" s="1133" t="s">
        <v>470</v>
      </c>
      <c r="H10" s="1134"/>
      <c r="I10" s="1134"/>
      <c r="J10" s="1135"/>
      <c r="K10" s="267">
        <v>89235</v>
      </c>
      <c r="L10" s="268">
        <v>6702</v>
      </c>
      <c r="M10" s="269">
        <v>8996</v>
      </c>
      <c r="N10" s="270">
        <v>-25.5</v>
      </c>
    </row>
    <row r="11" spans="1:16" ht="13.5" customHeight="1" x14ac:dyDescent="0.15">
      <c r="A11" s="248"/>
      <c r="B11" s="244"/>
      <c r="C11" s="244"/>
      <c r="D11" s="244"/>
      <c r="E11" s="244"/>
      <c r="F11" s="244"/>
      <c r="G11" s="1133" t="s">
        <v>471</v>
      </c>
      <c r="H11" s="1134"/>
      <c r="I11" s="1134"/>
      <c r="J11" s="1135"/>
      <c r="K11" s="267">
        <v>269363</v>
      </c>
      <c r="L11" s="268">
        <v>20230</v>
      </c>
      <c r="M11" s="269">
        <v>12730</v>
      </c>
      <c r="N11" s="270">
        <v>58.9</v>
      </c>
    </row>
    <row r="12" spans="1:16" ht="13.5" customHeight="1" x14ac:dyDescent="0.15">
      <c r="A12" s="248"/>
      <c r="B12" s="244"/>
      <c r="C12" s="244"/>
      <c r="D12" s="244"/>
      <c r="E12" s="244"/>
      <c r="F12" s="244"/>
      <c r="G12" s="1133" t="s">
        <v>472</v>
      </c>
      <c r="H12" s="1134"/>
      <c r="I12" s="1134"/>
      <c r="J12" s="1135"/>
      <c r="K12" s="267" t="s">
        <v>473</v>
      </c>
      <c r="L12" s="268" t="s">
        <v>473</v>
      </c>
      <c r="M12" s="269">
        <v>1070</v>
      </c>
      <c r="N12" s="270" t="s">
        <v>473</v>
      </c>
    </row>
    <row r="13" spans="1:16" ht="13.5" customHeight="1" x14ac:dyDescent="0.15">
      <c r="A13" s="248"/>
      <c r="B13" s="244"/>
      <c r="C13" s="244"/>
      <c r="D13" s="244"/>
      <c r="E13" s="244"/>
      <c r="F13" s="244"/>
      <c r="G13" s="1133" t="s">
        <v>474</v>
      </c>
      <c r="H13" s="1134"/>
      <c r="I13" s="1134"/>
      <c r="J13" s="1135"/>
      <c r="K13" s="267" t="s">
        <v>473</v>
      </c>
      <c r="L13" s="268" t="s">
        <v>473</v>
      </c>
      <c r="M13" s="269">
        <v>19</v>
      </c>
      <c r="N13" s="270" t="s">
        <v>473</v>
      </c>
    </row>
    <row r="14" spans="1:16" ht="13.5" customHeight="1" x14ac:dyDescent="0.15">
      <c r="A14" s="248"/>
      <c r="B14" s="244"/>
      <c r="C14" s="244"/>
      <c r="D14" s="244"/>
      <c r="E14" s="244"/>
      <c r="F14" s="244"/>
      <c r="G14" s="1133" t="s">
        <v>475</v>
      </c>
      <c r="H14" s="1134"/>
      <c r="I14" s="1134"/>
      <c r="J14" s="1135"/>
      <c r="K14" s="267">
        <v>107732</v>
      </c>
      <c r="L14" s="268">
        <v>8091</v>
      </c>
      <c r="M14" s="269">
        <v>4490</v>
      </c>
      <c r="N14" s="270">
        <v>80.2</v>
      </c>
    </row>
    <row r="15" spans="1:16" ht="13.5" customHeight="1" x14ac:dyDescent="0.15">
      <c r="A15" s="248"/>
      <c r="B15" s="244"/>
      <c r="C15" s="244"/>
      <c r="D15" s="244"/>
      <c r="E15" s="244"/>
      <c r="F15" s="244"/>
      <c r="G15" s="1133" t="s">
        <v>476</v>
      </c>
      <c r="H15" s="1134"/>
      <c r="I15" s="1134"/>
      <c r="J15" s="1135"/>
      <c r="K15" s="267">
        <v>38199</v>
      </c>
      <c r="L15" s="268">
        <v>2869</v>
      </c>
      <c r="M15" s="269">
        <v>2030</v>
      </c>
      <c r="N15" s="270">
        <v>41.3</v>
      </c>
    </row>
    <row r="16" spans="1:16" x14ac:dyDescent="0.15">
      <c r="A16" s="248"/>
      <c r="B16" s="244"/>
      <c r="C16" s="244"/>
      <c r="D16" s="244"/>
      <c r="E16" s="244"/>
      <c r="F16" s="244"/>
      <c r="G16" s="1136" t="s">
        <v>477</v>
      </c>
      <c r="H16" s="1137"/>
      <c r="I16" s="1137"/>
      <c r="J16" s="1138"/>
      <c r="K16" s="268">
        <v>-213484</v>
      </c>
      <c r="L16" s="268">
        <v>-16033</v>
      </c>
      <c r="M16" s="269">
        <v>-9813</v>
      </c>
      <c r="N16" s="270">
        <v>63.4</v>
      </c>
    </row>
    <row r="17" spans="1:16" x14ac:dyDescent="0.15">
      <c r="A17" s="248"/>
      <c r="B17" s="244"/>
      <c r="C17" s="244"/>
      <c r="D17" s="244"/>
      <c r="E17" s="244"/>
      <c r="F17" s="244"/>
      <c r="G17" s="1136" t="s">
        <v>168</v>
      </c>
      <c r="H17" s="1137"/>
      <c r="I17" s="1137"/>
      <c r="J17" s="1138"/>
      <c r="K17" s="268">
        <v>1761236</v>
      </c>
      <c r="L17" s="268">
        <v>132275</v>
      </c>
      <c r="M17" s="269">
        <v>109116</v>
      </c>
      <c r="N17" s="270">
        <v>21.2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30" t="s">
        <v>482</v>
      </c>
      <c r="H21" s="1131"/>
      <c r="I21" s="1131"/>
      <c r="J21" s="1132"/>
      <c r="K21" s="280">
        <v>11.19</v>
      </c>
      <c r="L21" s="281">
        <v>10.38</v>
      </c>
      <c r="M21" s="282">
        <v>0.81</v>
      </c>
      <c r="N21" s="249"/>
      <c r="O21" s="283"/>
      <c r="P21" s="279"/>
    </row>
    <row r="22" spans="1:16" s="284" customFormat="1" x14ac:dyDescent="0.15">
      <c r="A22" s="279"/>
      <c r="B22" s="249"/>
      <c r="C22" s="249"/>
      <c r="D22" s="249"/>
      <c r="E22" s="249"/>
      <c r="F22" s="249"/>
      <c r="G22" s="1130" t="s">
        <v>483</v>
      </c>
      <c r="H22" s="1131"/>
      <c r="I22" s="1131"/>
      <c r="J22" s="1132"/>
      <c r="K22" s="285">
        <v>97.5</v>
      </c>
      <c r="L22" s="286">
        <v>95.1</v>
      </c>
      <c r="M22" s="287">
        <v>2.4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9" t="s">
        <v>464</v>
      </c>
      <c r="L30" s="254"/>
      <c r="M30" s="255" t="s">
        <v>465</v>
      </c>
      <c r="N30" s="256"/>
    </row>
    <row r="31" spans="1:16" x14ac:dyDescent="0.15">
      <c r="A31" s="248"/>
      <c r="B31" s="244"/>
      <c r="C31" s="244"/>
      <c r="D31" s="244"/>
      <c r="E31" s="244"/>
      <c r="F31" s="244"/>
      <c r="G31" s="257"/>
      <c r="H31" s="258"/>
      <c r="I31" s="258"/>
      <c r="J31" s="259"/>
      <c r="K31" s="1120"/>
      <c r="L31" s="260" t="s">
        <v>466</v>
      </c>
      <c r="M31" s="261" t="s">
        <v>467</v>
      </c>
      <c r="N31" s="262" t="s">
        <v>468</v>
      </c>
    </row>
    <row r="32" spans="1:16" ht="27" customHeight="1" x14ac:dyDescent="0.15">
      <c r="A32" s="248"/>
      <c r="B32" s="244"/>
      <c r="C32" s="244"/>
      <c r="D32" s="244"/>
      <c r="E32" s="244"/>
      <c r="F32" s="244"/>
      <c r="G32" s="1121" t="s">
        <v>486</v>
      </c>
      <c r="H32" s="1122"/>
      <c r="I32" s="1122"/>
      <c r="J32" s="1123"/>
      <c r="K32" s="294">
        <v>1691280</v>
      </c>
      <c r="L32" s="294">
        <v>127021</v>
      </c>
      <c r="M32" s="295">
        <v>57190</v>
      </c>
      <c r="N32" s="296">
        <v>122.1</v>
      </c>
    </row>
    <row r="33" spans="1:16" ht="13.5" customHeight="1" x14ac:dyDescent="0.15">
      <c r="A33" s="248"/>
      <c r="B33" s="244"/>
      <c r="C33" s="244"/>
      <c r="D33" s="244"/>
      <c r="E33" s="244"/>
      <c r="F33" s="244"/>
      <c r="G33" s="1121" t="s">
        <v>487</v>
      </c>
      <c r="H33" s="1122"/>
      <c r="I33" s="1122"/>
      <c r="J33" s="1123"/>
      <c r="K33" s="294" t="s">
        <v>473</v>
      </c>
      <c r="L33" s="294" t="s">
        <v>473</v>
      </c>
      <c r="M33" s="295" t="s">
        <v>473</v>
      </c>
      <c r="N33" s="296" t="s">
        <v>473</v>
      </c>
    </row>
    <row r="34" spans="1:16" ht="27" customHeight="1" x14ac:dyDescent="0.15">
      <c r="A34" s="248"/>
      <c r="B34" s="244"/>
      <c r="C34" s="244"/>
      <c r="D34" s="244"/>
      <c r="E34" s="244"/>
      <c r="F34" s="244"/>
      <c r="G34" s="1121" t="s">
        <v>488</v>
      </c>
      <c r="H34" s="1122"/>
      <c r="I34" s="1122"/>
      <c r="J34" s="1123"/>
      <c r="K34" s="294" t="s">
        <v>473</v>
      </c>
      <c r="L34" s="294" t="s">
        <v>473</v>
      </c>
      <c r="M34" s="295">
        <v>1</v>
      </c>
      <c r="N34" s="296" t="s">
        <v>473</v>
      </c>
    </row>
    <row r="35" spans="1:16" ht="27" customHeight="1" x14ac:dyDescent="0.15">
      <c r="A35" s="248"/>
      <c r="B35" s="244"/>
      <c r="C35" s="244"/>
      <c r="D35" s="244"/>
      <c r="E35" s="244"/>
      <c r="F35" s="244"/>
      <c r="G35" s="1121" t="s">
        <v>489</v>
      </c>
      <c r="H35" s="1122"/>
      <c r="I35" s="1122"/>
      <c r="J35" s="1123"/>
      <c r="K35" s="294">
        <v>143956</v>
      </c>
      <c r="L35" s="294">
        <v>10812</v>
      </c>
      <c r="M35" s="295">
        <v>16809</v>
      </c>
      <c r="N35" s="296">
        <v>-35.700000000000003</v>
      </c>
    </row>
    <row r="36" spans="1:16" ht="27" customHeight="1" x14ac:dyDescent="0.15">
      <c r="A36" s="248"/>
      <c r="B36" s="244"/>
      <c r="C36" s="244"/>
      <c r="D36" s="244"/>
      <c r="E36" s="244"/>
      <c r="F36" s="244"/>
      <c r="G36" s="1121" t="s">
        <v>490</v>
      </c>
      <c r="H36" s="1122"/>
      <c r="I36" s="1122"/>
      <c r="J36" s="1123"/>
      <c r="K36" s="294" t="s">
        <v>473</v>
      </c>
      <c r="L36" s="294" t="s">
        <v>473</v>
      </c>
      <c r="M36" s="295">
        <v>4695</v>
      </c>
      <c r="N36" s="296" t="s">
        <v>473</v>
      </c>
    </row>
    <row r="37" spans="1:16" ht="13.5" customHeight="1" x14ac:dyDescent="0.15">
      <c r="A37" s="248"/>
      <c r="B37" s="244"/>
      <c r="C37" s="244"/>
      <c r="D37" s="244"/>
      <c r="E37" s="244"/>
      <c r="F37" s="244"/>
      <c r="G37" s="1121" t="s">
        <v>491</v>
      </c>
      <c r="H37" s="1122"/>
      <c r="I37" s="1122"/>
      <c r="J37" s="1123"/>
      <c r="K37" s="294">
        <v>80167</v>
      </c>
      <c r="L37" s="294">
        <v>6021</v>
      </c>
      <c r="M37" s="295">
        <v>1282</v>
      </c>
      <c r="N37" s="296">
        <v>369.7</v>
      </c>
    </row>
    <row r="38" spans="1:16" ht="27" customHeight="1" x14ac:dyDescent="0.15">
      <c r="A38" s="248"/>
      <c r="B38" s="244"/>
      <c r="C38" s="244"/>
      <c r="D38" s="244"/>
      <c r="E38" s="244"/>
      <c r="F38" s="244"/>
      <c r="G38" s="1124" t="s">
        <v>492</v>
      </c>
      <c r="H38" s="1125"/>
      <c r="I38" s="1125"/>
      <c r="J38" s="1126"/>
      <c r="K38" s="297">
        <v>99</v>
      </c>
      <c r="L38" s="297">
        <v>7</v>
      </c>
      <c r="M38" s="298">
        <v>8</v>
      </c>
      <c r="N38" s="299">
        <v>-12.5</v>
      </c>
      <c r="O38" s="293"/>
    </row>
    <row r="39" spans="1:16" x14ac:dyDescent="0.15">
      <c r="A39" s="248"/>
      <c r="B39" s="244"/>
      <c r="C39" s="244"/>
      <c r="D39" s="244"/>
      <c r="E39" s="244"/>
      <c r="F39" s="244"/>
      <c r="G39" s="1124" t="s">
        <v>493</v>
      </c>
      <c r="H39" s="1125"/>
      <c r="I39" s="1125"/>
      <c r="J39" s="1126"/>
      <c r="K39" s="300">
        <v>-57036</v>
      </c>
      <c r="L39" s="300">
        <v>-4284</v>
      </c>
      <c r="M39" s="301">
        <v>-2615</v>
      </c>
      <c r="N39" s="302">
        <v>63.8</v>
      </c>
      <c r="O39" s="293"/>
    </row>
    <row r="40" spans="1:16" ht="27" customHeight="1" x14ac:dyDescent="0.15">
      <c r="A40" s="248"/>
      <c r="B40" s="244"/>
      <c r="C40" s="244"/>
      <c r="D40" s="244"/>
      <c r="E40" s="244"/>
      <c r="F40" s="244"/>
      <c r="G40" s="1121" t="s">
        <v>494</v>
      </c>
      <c r="H40" s="1122"/>
      <c r="I40" s="1122"/>
      <c r="J40" s="1123"/>
      <c r="K40" s="300">
        <v>-1117930</v>
      </c>
      <c r="L40" s="300">
        <v>-83960</v>
      </c>
      <c r="M40" s="301">
        <v>-54029</v>
      </c>
      <c r="N40" s="302">
        <v>55.4</v>
      </c>
      <c r="O40" s="293"/>
    </row>
    <row r="41" spans="1:16" x14ac:dyDescent="0.15">
      <c r="A41" s="248"/>
      <c r="B41" s="244"/>
      <c r="C41" s="244"/>
      <c r="D41" s="244"/>
      <c r="E41" s="244"/>
      <c r="F41" s="244"/>
      <c r="G41" s="1127" t="s">
        <v>279</v>
      </c>
      <c r="H41" s="1128"/>
      <c r="I41" s="1128"/>
      <c r="J41" s="1129"/>
      <c r="K41" s="294">
        <v>740536</v>
      </c>
      <c r="L41" s="300">
        <v>55617</v>
      </c>
      <c r="M41" s="301">
        <v>23340</v>
      </c>
      <c r="N41" s="302">
        <v>138.30000000000001</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4" t="s">
        <v>464</v>
      </c>
      <c r="J49" s="1116" t="s">
        <v>498</v>
      </c>
      <c r="K49" s="1117"/>
      <c r="L49" s="1117"/>
      <c r="M49" s="1117"/>
      <c r="N49" s="1118"/>
    </row>
    <row r="50" spans="1:14" x14ac:dyDescent="0.15">
      <c r="A50" s="248"/>
      <c r="B50" s="244"/>
      <c r="C50" s="244"/>
      <c r="D50" s="244"/>
      <c r="E50" s="244"/>
      <c r="F50" s="244"/>
      <c r="G50" s="312"/>
      <c r="H50" s="313"/>
      <c r="I50" s="1115"/>
      <c r="J50" s="314" t="s">
        <v>499</v>
      </c>
      <c r="K50" s="315" t="s">
        <v>500</v>
      </c>
      <c r="L50" s="316" t="s">
        <v>501</v>
      </c>
      <c r="M50" s="317" t="s">
        <v>502</v>
      </c>
      <c r="N50" s="318" t="s">
        <v>503</v>
      </c>
    </row>
    <row r="51" spans="1:14" x14ac:dyDescent="0.15">
      <c r="A51" s="248"/>
      <c r="B51" s="244"/>
      <c r="C51" s="244"/>
      <c r="D51" s="244"/>
      <c r="E51" s="244"/>
      <c r="F51" s="244"/>
      <c r="G51" s="310" t="s">
        <v>504</v>
      </c>
      <c r="H51" s="311"/>
      <c r="I51" s="319">
        <v>1435391</v>
      </c>
      <c r="J51" s="320">
        <v>105466</v>
      </c>
      <c r="K51" s="321">
        <v>-19.5</v>
      </c>
      <c r="L51" s="322">
        <v>89245</v>
      </c>
      <c r="M51" s="323">
        <v>27</v>
      </c>
      <c r="N51" s="324">
        <v>-46.5</v>
      </c>
    </row>
    <row r="52" spans="1:14" x14ac:dyDescent="0.15">
      <c r="A52" s="248"/>
      <c r="B52" s="244"/>
      <c r="C52" s="244"/>
      <c r="D52" s="244"/>
      <c r="E52" s="244"/>
      <c r="F52" s="244"/>
      <c r="G52" s="325"/>
      <c r="H52" s="326" t="s">
        <v>505</v>
      </c>
      <c r="I52" s="327">
        <v>799587</v>
      </c>
      <c r="J52" s="328">
        <v>58750</v>
      </c>
      <c r="K52" s="329">
        <v>-10.199999999999999</v>
      </c>
      <c r="L52" s="330">
        <v>42966</v>
      </c>
      <c r="M52" s="331">
        <v>2.9</v>
      </c>
      <c r="N52" s="332">
        <v>-13.1</v>
      </c>
    </row>
    <row r="53" spans="1:14" x14ac:dyDescent="0.15">
      <c r="A53" s="248"/>
      <c r="B53" s="244"/>
      <c r="C53" s="244"/>
      <c r="D53" s="244"/>
      <c r="E53" s="244"/>
      <c r="F53" s="244"/>
      <c r="G53" s="310" t="s">
        <v>506</v>
      </c>
      <c r="H53" s="311"/>
      <c r="I53" s="319">
        <v>1274789</v>
      </c>
      <c r="J53" s="320">
        <v>94060</v>
      </c>
      <c r="K53" s="321">
        <v>-10.8</v>
      </c>
      <c r="L53" s="322">
        <v>70897</v>
      </c>
      <c r="M53" s="323">
        <v>-20.6</v>
      </c>
      <c r="N53" s="324">
        <v>9.8000000000000007</v>
      </c>
    </row>
    <row r="54" spans="1:14" x14ac:dyDescent="0.15">
      <c r="A54" s="248"/>
      <c r="B54" s="244"/>
      <c r="C54" s="244"/>
      <c r="D54" s="244"/>
      <c r="E54" s="244"/>
      <c r="F54" s="244"/>
      <c r="G54" s="325"/>
      <c r="H54" s="326" t="s">
        <v>505</v>
      </c>
      <c r="I54" s="327">
        <v>807864</v>
      </c>
      <c r="J54" s="328">
        <v>59608</v>
      </c>
      <c r="K54" s="329">
        <v>1.5</v>
      </c>
      <c r="L54" s="330">
        <v>39878</v>
      </c>
      <c r="M54" s="331">
        <v>-7.2</v>
      </c>
      <c r="N54" s="332">
        <v>8.6999999999999993</v>
      </c>
    </row>
    <row r="55" spans="1:14" x14ac:dyDescent="0.15">
      <c r="A55" s="248"/>
      <c r="B55" s="244"/>
      <c r="C55" s="244"/>
      <c r="D55" s="244"/>
      <c r="E55" s="244"/>
      <c r="F55" s="244"/>
      <c r="G55" s="310" t="s">
        <v>507</v>
      </c>
      <c r="H55" s="311"/>
      <c r="I55" s="319">
        <v>1453832</v>
      </c>
      <c r="J55" s="320">
        <v>107588</v>
      </c>
      <c r="K55" s="321">
        <v>14.4</v>
      </c>
      <c r="L55" s="322">
        <v>66496</v>
      </c>
      <c r="M55" s="323">
        <v>-6.2</v>
      </c>
      <c r="N55" s="324">
        <v>20.6</v>
      </c>
    </row>
    <row r="56" spans="1:14" x14ac:dyDescent="0.15">
      <c r="A56" s="248"/>
      <c r="B56" s="244"/>
      <c r="C56" s="244"/>
      <c r="D56" s="244"/>
      <c r="E56" s="244"/>
      <c r="F56" s="244"/>
      <c r="G56" s="325"/>
      <c r="H56" s="326" t="s">
        <v>505</v>
      </c>
      <c r="I56" s="327">
        <v>823428</v>
      </c>
      <c r="J56" s="328">
        <v>60936</v>
      </c>
      <c r="K56" s="329">
        <v>2.2000000000000002</v>
      </c>
      <c r="L56" s="330">
        <v>36530</v>
      </c>
      <c r="M56" s="331">
        <v>-8.4</v>
      </c>
      <c r="N56" s="332">
        <v>10.6</v>
      </c>
    </row>
    <row r="57" spans="1:14" x14ac:dyDescent="0.15">
      <c r="A57" s="248"/>
      <c r="B57" s="244"/>
      <c r="C57" s="244"/>
      <c r="D57" s="244"/>
      <c r="E57" s="244"/>
      <c r="F57" s="244"/>
      <c r="G57" s="310" t="s">
        <v>508</v>
      </c>
      <c r="H57" s="311"/>
      <c r="I57" s="319">
        <v>1175443</v>
      </c>
      <c r="J57" s="320">
        <v>87051</v>
      </c>
      <c r="K57" s="321">
        <v>-19.100000000000001</v>
      </c>
      <c r="L57" s="322">
        <v>82748</v>
      </c>
      <c r="M57" s="323">
        <v>24.4</v>
      </c>
      <c r="N57" s="324">
        <v>-43.5</v>
      </c>
    </row>
    <row r="58" spans="1:14" x14ac:dyDescent="0.15">
      <c r="A58" s="248"/>
      <c r="B58" s="244"/>
      <c r="C58" s="244"/>
      <c r="D58" s="244"/>
      <c r="E58" s="244"/>
      <c r="F58" s="244"/>
      <c r="G58" s="325"/>
      <c r="H58" s="326" t="s">
        <v>505</v>
      </c>
      <c r="I58" s="327">
        <v>783955</v>
      </c>
      <c r="J58" s="328">
        <v>58058</v>
      </c>
      <c r="K58" s="329">
        <v>-4.7</v>
      </c>
      <c r="L58" s="330">
        <v>44732</v>
      </c>
      <c r="M58" s="331">
        <v>22.5</v>
      </c>
      <c r="N58" s="332">
        <v>-27.2</v>
      </c>
    </row>
    <row r="59" spans="1:14" x14ac:dyDescent="0.15">
      <c r="A59" s="248"/>
      <c r="B59" s="244"/>
      <c r="C59" s="244"/>
      <c r="D59" s="244"/>
      <c r="E59" s="244"/>
      <c r="F59" s="244"/>
      <c r="G59" s="310" t="s">
        <v>509</v>
      </c>
      <c r="H59" s="311"/>
      <c r="I59" s="319">
        <v>1123269</v>
      </c>
      <c r="J59" s="320">
        <v>84361</v>
      </c>
      <c r="K59" s="321">
        <v>-3.1</v>
      </c>
      <c r="L59" s="322">
        <v>91837</v>
      </c>
      <c r="M59" s="323">
        <v>11</v>
      </c>
      <c r="N59" s="324">
        <v>-14.1</v>
      </c>
    </row>
    <row r="60" spans="1:14" x14ac:dyDescent="0.15">
      <c r="A60" s="248"/>
      <c r="B60" s="244"/>
      <c r="C60" s="244"/>
      <c r="D60" s="244"/>
      <c r="E60" s="244"/>
      <c r="F60" s="244"/>
      <c r="G60" s="325"/>
      <c r="H60" s="326" t="s">
        <v>505</v>
      </c>
      <c r="I60" s="333">
        <v>865645</v>
      </c>
      <c r="J60" s="328">
        <v>65013</v>
      </c>
      <c r="K60" s="329">
        <v>12</v>
      </c>
      <c r="L60" s="330">
        <v>54439</v>
      </c>
      <c r="M60" s="331">
        <v>21.7</v>
      </c>
      <c r="N60" s="332">
        <v>-9.6999999999999993</v>
      </c>
    </row>
    <row r="61" spans="1:14" x14ac:dyDescent="0.15">
      <c r="A61" s="248"/>
      <c r="B61" s="244"/>
      <c r="C61" s="244"/>
      <c r="D61" s="244"/>
      <c r="E61" s="244"/>
      <c r="F61" s="244"/>
      <c r="G61" s="310" t="s">
        <v>510</v>
      </c>
      <c r="H61" s="334"/>
      <c r="I61" s="335">
        <v>1292545</v>
      </c>
      <c r="J61" s="336">
        <v>95705</v>
      </c>
      <c r="K61" s="337">
        <v>-7.6</v>
      </c>
      <c r="L61" s="338">
        <v>80245</v>
      </c>
      <c r="M61" s="339">
        <v>7.1</v>
      </c>
      <c r="N61" s="324">
        <v>-14.7</v>
      </c>
    </row>
    <row r="62" spans="1:14" x14ac:dyDescent="0.15">
      <c r="A62" s="248"/>
      <c r="B62" s="244"/>
      <c r="C62" s="244"/>
      <c r="D62" s="244"/>
      <c r="E62" s="244"/>
      <c r="F62" s="244"/>
      <c r="G62" s="325"/>
      <c r="H62" s="326" t="s">
        <v>505</v>
      </c>
      <c r="I62" s="327">
        <v>816096</v>
      </c>
      <c r="J62" s="328">
        <v>60473</v>
      </c>
      <c r="K62" s="329">
        <v>0.2</v>
      </c>
      <c r="L62" s="330">
        <v>43709</v>
      </c>
      <c r="M62" s="331">
        <v>6.3</v>
      </c>
      <c r="N62" s="332">
        <v>-6.1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9.16</v>
      </c>
      <c r="G47" s="12">
        <v>14.7</v>
      </c>
      <c r="H47" s="12">
        <v>16.38</v>
      </c>
      <c r="I47" s="12">
        <v>21.8</v>
      </c>
      <c r="J47" s="13">
        <v>24.53</v>
      </c>
    </row>
    <row r="48" spans="2:10" ht="57.75" customHeight="1" x14ac:dyDescent="0.15">
      <c r="B48" s="14"/>
      <c r="C48" s="1141" t="s">
        <v>4</v>
      </c>
      <c r="D48" s="1141"/>
      <c r="E48" s="1142"/>
      <c r="F48" s="15">
        <v>3.41</v>
      </c>
      <c r="G48" s="16">
        <v>2.5299999999999998</v>
      </c>
      <c r="H48" s="16">
        <v>4.8899999999999997</v>
      </c>
      <c r="I48" s="16">
        <v>6.43</v>
      </c>
      <c r="J48" s="17">
        <v>4.7</v>
      </c>
    </row>
    <row r="49" spans="2:10" ht="57.75" customHeight="1" thickBot="1" x14ac:dyDescent="0.2">
      <c r="B49" s="18"/>
      <c r="C49" s="1143" t="s">
        <v>5</v>
      </c>
      <c r="D49" s="1143"/>
      <c r="E49" s="1144"/>
      <c r="F49" s="19">
        <v>5.37</v>
      </c>
      <c r="G49" s="20">
        <v>4.6100000000000003</v>
      </c>
      <c r="H49" s="20">
        <v>4.4800000000000004</v>
      </c>
      <c r="I49" s="20">
        <v>6.44</v>
      </c>
      <c r="J49" s="21">
        <v>0.19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517</v>
      </c>
      <c r="D34" s="1151"/>
      <c r="E34" s="1152"/>
      <c r="F34" s="32">
        <v>3.4</v>
      </c>
      <c r="G34" s="33">
        <v>2.5299999999999998</v>
      </c>
      <c r="H34" s="33">
        <v>4.88</v>
      </c>
      <c r="I34" s="33">
        <v>6.42</v>
      </c>
      <c r="J34" s="34">
        <v>4.6900000000000004</v>
      </c>
      <c r="K34" s="22"/>
      <c r="L34" s="22"/>
      <c r="M34" s="22"/>
      <c r="N34" s="22"/>
      <c r="O34" s="22"/>
      <c r="P34" s="22"/>
    </row>
    <row r="35" spans="1:16" ht="39" customHeight="1" x14ac:dyDescent="0.15">
      <c r="A35" s="22"/>
      <c r="B35" s="35"/>
      <c r="C35" s="1145" t="s">
        <v>518</v>
      </c>
      <c r="D35" s="1146"/>
      <c r="E35" s="1147"/>
      <c r="F35" s="36">
        <v>0.55000000000000004</v>
      </c>
      <c r="G35" s="37">
        <v>0.76</v>
      </c>
      <c r="H35" s="37">
        <v>0.28000000000000003</v>
      </c>
      <c r="I35" s="37">
        <v>0.48</v>
      </c>
      <c r="J35" s="38">
        <v>0.4</v>
      </c>
      <c r="K35" s="22"/>
      <c r="L35" s="22"/>
      <c r="M35" s="22"/>
      <c r="N35" s="22"/>
      <c r="O35" s="22"/>
      <c r="P35" s="22"/>
    </row>
    <row r="36" spans="1:16" ht="39" customHeight="1" x14ac:dyDescent="0.15">
      <c r="A36" s="22"/>
      <c r="B36" s="35"/>
      <c r="C36" s="1145" t="s">
        <v>519</v>
      </c>
      <c r="D36" s="1146"/>
      <c r="E36" s="1147"/>
      <c r="F36" s="36">
        <v>0</v>
      </c>
      <c r="G36" s="37">
        <v>0</v>
      </c>
      <c r="H36" s="37">
        <v>0</v>
      </c>
      <c r="I36" s="37">
        <v>0</v>
      </c>
      <c r="J36" s="38">
        <v>0</v>
      </c>
      <c r="K36" s="22"/>
      <c r="L36" s="22"/>
      <c r="M36" s="22"/>
      <c r="N36" s="22"/>
      <c r="O36" s="22"/>
      <c r="P36" s="22"/>
    </row>
    <row r="37" spans="1:16" ht="39" customHeight="1" x14ac:dyDescent="0.15">
      <c r="A37" s="22"/>
      <c r="B37" s="35"/>
      <c r="C37" s="1145" t="s">
        <v>520</v>
      </c>
      <c r="D37" s="1146"/>
      <c r="E37" s="1147"/>
      <c r="F37" s="36">
        <v>0</v>
      </c>
      <c r="G37" s="37">
        <v>0</v>
      </c>
      <c r="H37" s="37">
        <v>0</v>
      </c>
      <c r="I37" s="37">
        <v>0</v>
      </c>
      <c r="J37" s="38">
        <v>0</v>
      </c>
      <c r="K37" s="22"/>
      <c r="L37" s="22"/>
      <c r="M37" s="22"/>
      <c r="N37" s="22"/>
      <c r="O37" s="22"/>
      <c r="P37" s="22"/>
    </row>
    <row r="38" spans="1:16" ht="39" customHeight="1" x14ac:dyDescent="0.15">
      <c r="A38" s="22"/>
      <c r="B38" s="35"/>
      <c r="C38" s="1145" t="s">
        <v>521</v>
      </c>
      <c r="D38" s="1146"/>
      <c r="E38" s="1147"/>
      <c r="F38" s="36">
        <v>0</v>
      </c>
      <c r="G38" s="37">
        <v>0</v>
      </c>
      <c r="H38" s="37">
        <v>0</v>
      </c>
      <c r="I38" s="37">
        <v>0</v>
      </c>
      <c r="J38" s="38">
        <v>0</v>
      </c>
      <c r="K38" s="22"/>
      <c r="L38" s="22"/>
      <c r="M38" s="22"/>
      <c r="N38" s="22"/>
      <c r="O38" s="22"/>
      <c r="P38" s="22"/>
    </row>
    <row r="39" spans="1:16" ht="39" customHeight="1" x14ac:dyDescent="0.15">
      <c r="A39" s="22"/>
      <c r="B39" s="35"/>
      <c r="C39" s="1145" t="s">
        <v>522</v>
      </c>
      <c r="D39" s="1146"/>
      <c r="E39" s="1147"/>
      <c r="F39" s="36" t="s">
        <v>523</v>
      </c>
      <c r="G39" s="37">
        <v>0</v>
      </c>
      <c r="H39" s="37">
        <v>0</v>
      </c>
      <c r="I39" s="37">
        <v>0</v>
      </c>
      <c r="J39" s="38">
        <v>0</v>
      </c>
      <c r="K39" s="22"/>
      <c r="L39" s="22"/>
      <c r="M39" s="22"/>
      <c r="N39" s="22"/>
      <c r="O39" s="22"/>
      <c r="P39" s="22"/>
    </row>
    <row r="40" spans="1:16" ht="39" customHeight="1" x14ac:dyDescent="0.15">
      <c r="A40" s="22"/>
      <c r="B40" s="35"/>
      <c r="C40" s="1145" t="s">
        <v>524</v>
      </c>
      <c r="D40" s="1146"/>
      <c r="E40" s="1147"/>
      <c r="F40" s="36">
        <v>0</v>
      </c>
      <c r="G40" s="37">
        <v>0</v>
      </c>
      <c r="H40" s="37">
        <v>0</v>
      </c>
      <c r="I40" s="37">
        <v>0</v>
      </c>
      <c r="J40" s="38">
        <v>0</v>
      </c>
      <c r="K40" s="22"/>
      <c r="L40" s="22"/>
      <c r="M40" s="22"/>
      <c r="N40" s="22"/>
      <c r="O40" s="22"/>
      <c r="P40" s="22"/>
    </row>
    <row r="41" spans="1:16" ht="39" customHeight="1" x14ac:dyDescent="0.15">
      <c r="A41" s="22"/>
      <c r="B41" s="35"/>
      <c r="C41" s="1145" t="s">
        <v>525</v>
      </c>
      <c r="D41" s="1146"/>
      <c r="E41" s="1147"/>
      <c r="F41" s="36" t="s">
        <v>526</v>
      </c>
      <c r="G41" s="37">
        <v>0</v>
      </c>
      <c r="H41" s="37">
        <v>0</v>
      </c>
      <c r="I41" s="37">
        <v>0</v>
      </c>
      <c r="J41" s="38">
        <v>0</v>
      </c>
      <c r="K41" s="22"/>
      <c r="L41" s="22"/>
      <c r="M41" s="22"/>
      <c r="N41" s="22"/>
      <c r="O41" s="22"/>
      <c r="P41" s="22"/>
    </row>
    <row r="42" spans="1:16" ht="39" customHeight="1" x14ac:dyDescent="0.15">
      <c r="A42" s="22"/>
      <c r="B42" s="39"/>
      <c r="C42" s="1145" t="s">
        <v>527</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528</v>
      </c>
      <c r="D43" s="1149"/>
      <c r="E43" s="1150"/>
      <c r="F43" s="41">
        <v>0</v>
      </c>
      <c r="G43" s="42">
        <v>0</v>
      </c>
      <c r="H43" s="42">
        <v>0</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2073</v>
      </c>
      <c r="L45" s="60">
        <v>2027</v>
      </c>
      <c r="M45" s="60">
        <v>1940</v>
      </c>
      <c r="N45" s="60">
        <v>1810</v>
      </c>
      <c r="O45" s="61">
        <v>1691</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150</v>
      </c>
      <c r="L48" s="64">
        <v>155</v>
      </c>
      <c r="M48" s="64">
        <v>148</v>
      </c>
      <c r="N48" s="64">
        <v>150</v>
      </c>
      <c r="O48" s="65">
        <v>144</v>
      </c>
      <c r="P48" s="48"/>
      <c r="Q48" s="48"/>
      <c r="R48" s="48"/>
      <c r="S48" s="48"/>
      <c r="T48" s="48"/>
      <c r="U48" s="48"/>
    </row>
    <row r="49" spans="1:21" ht="30.75" customHeight="1" x14ac:dyDescent="0.15">
      <c r="A49" s="48"/>
      <c r="B49" s="1163"/>
      <c r="C49" s="1164"/>
      <c r="D49" s="62"/>
      <c r="E49" s="1155" t="s">
        <v>16</v>
      </c>
      <c r="F49" s="1155"/>
      <c r="G49" s="1155"/>
      <c r="H49" s="1155"/>
      <c r="I49" s="1155"/>
      <c r="J49" s="1156"/>
      <c r="K49" s="63">
        <v>6</v>
      </c>
      <c r="L49" s="64">
        <v>6</v>
      </c>
      <c r="M49" s="64">
        <v>6</v>
      </c>
      <c r="N49" s="64">
        <v>6</v>
      </c>
      <c r="O49" s="65" t="s">
        <v>473</v>
      </c>
      <c r="P49" s="48"/>
      <c r="Q49" s="48"/>
      <c r="R49" s="48"/>
      <c r="S49" s="48"/>
      <c r="T49" s="48"/>
      <c r="U49" s="48"/>
    </row>
    <row r="50" spans="1:21" ht="30.75" customHeight="1" x14ac:dyDescent="0.15">
      <c r="A50" s="48"/>
      <c r="B50" s="1163"/>
      <c r="C50" s="1164"/>
      <c r="D50" s="62"/>
      <c r="E50" s="1155" t="s">
        <v>17</v>
      </c>
      <c r="F50" s="1155"/>
      <c r="G50" s="1155"/>
      <c r="H50" s="1155"/>
      <c r="I50" s="1155"/>
      <c r="J50" s="1156"/>
      <c r="K50" s="63">
        <v>80</v>
      </c>
      <c r="L50" s="64">
        <v>80</v>
      </c>
      <c r="M50" s="64">
        <v>80</v>
      </c>
      <c r="N50" s="64">
        <v>80</v>
      </c>
      <c r="O50" s="65">
        <v>80</v>
      </c>
      <c r="P50" s="48"/>
      <c r="Q50" s="48"/>
      <c r="R50" s="48"/>
      <c r="S50" s="48"/>
      <c r="T50" s="48"/>
      <c r="U50" s="48"/>
    </row>
    <row r="51" spans="1:21" ht="30.75" customHeight="1" x14ac:dyDescent="0.15">
      <c r="A51" s="48"/>
      <c r="B51" s="1165"/>
      <c r="C51" s="1166"/>
      <c r="D51" s="66"/>
      <c r="E51" s="1155" t="s">
        <v>18</v>
      </c>
      <c r="F51" s="1155"/>
      <c r="G51" s="1155"/>
      <c r="H51" s="1155"/>
      <c r="I51" s="1155"/>
      <c r="J51" s="1156"/>
      <c r="K51" s="63">
        <v>1</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1393</v>
      </c>
      <c r="L52" s="64">
        <v>1371</v>
      </c>
      <c r="M52" s="64">
        <v>1310</v>
      </c>
      <c r="N52" s="64">
        <v>1238</v>
      </c>
      <c r="O52" s="65">
        <v>1175</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917</v>
      </c>
      <c r="L53" s="69">
        <v>897</v>
      </c>
      <c r="M53" s="69">
        <v>864</v>
      </c>
      <c r="N53" s="69">
        <v>808</v>
      </c>
      <c r="O53" s="70">
        <v>740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505us0242</cp:lastModifiedBy>
  <cp:lastPrinted>2016-04-26T01:23:41Z</cp:lastPrinted>
  <dcterms:created xsi:type="dcterms:W3CDTF">2016-02-15T02:29:01Z</dcterms:created>
  <dcterms:modified xsi:type="dcterms:W3CDTF">2016-04-26T01:23:53Z</dcterms:modified>
</cp:coreProperties>
</file>